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odot\Desktop\ATASKAITOS\III dalis finansinės II ketv\"/>
    </mc:Choice>
  </mc:AlternateContent>
  <xr:revisionPtr revIDLastSave="0" documentId="13_ncr:1_{4517CFF3-79F2-422A-A3DB-5B6F8E086039}" xr6:coauthVersionLast="47" xr6:coauthVersionMax="47" xr10:uidLastSave="{00000000-0000-0000-0000-000000000000}"/>
  <bookViews>
    <workbookView xWindow="-120" yWindow="-120" windowWidth="29040" windowHeight="15840" activeTab="1" xr2:uid="{C211714A-E4AB-4482-9EB7-F442CF93B8D7}"/>
  </bookViews>
  <sheets>
    <sheet name="FBA" sheetId="3" r:id="rId1"/>
    <sheet name="VRA" sheetId="2" r:id="rId2"/>
    <sheet name="FSP" sheetId="1" r:id="rId3"/>
  </sheets>
  <definedNames>
    <definedName name="_xlnm.Print_Titles" localSheetId="2">FSP!$8:$10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2" l="1"/>
  <c r="I44" i="2" l="1"/>
  <c r="I41" i="2"/>
  <c r="I40" i="2"/>
  <c r="I33" i="2"/>
  <c r="I29" i="2"/>
  <c r="I28" i="2" s="1"/>
  <c r="I22" i="2"/>
  <c r="G79" i="3"/>
  <c r="G74" i="3"/>
  <c r="G72" i="3"/>
  <c r="G69" i="3"/>
  <c r="G64" i="3" s="1"/>
  <c r="G59" i="3" s="1"/>
  <c r="G61" i="3"/>
  <c r="G53" i="3"/>
  <c r="G82" i="3" s="1"/>
  <c r="G44" i="3"/>
  <c r="G41" i="3"/>
  <c r="G27" i="3"/>
  <c r="G21" i="3" s="1"/>
  <c r="G52" i="3" s="1"/>
  <c r="G22" i="3"/>
  <c r="J44" i="2"/>
  <c r="J40" i="2" s="1"/>
  <c r="J41" i="2"/>
  <c r="J29" i="2"/>
  <c r="H74" i="3"/>
  <c r="H72" i="3" s="1"/>
  <c r="H69" i="3"/>
  <c r="H64" i="3" s="1"/>
  <c r="H61" i="3"/>
  <c r="H59" i="3" s="1"/>
  <c r="H53" i="3"/>
  <c r="H44" i="3"/>
  <c r="H41" i="3" s="1"/>
  <c r="H27" i="3"/>
  <c r="H22" i="3"/>
  <c r="H21" i="3"/>
  <c r="H52" i="3" s="1"/>
  <c r="N25" i="1"/>
  <c r="N24" i="1"/>
  <c r="M23" i="1"/>
  <c r="L23" i="1"/>
  <c r="K23" i="1"/>
  <c r="J23" i="1"/>
  <c r="I23" i="1"/>
  <c r="H23" i="1"/>
  <c r="G23" i="1"/>
  <c r="F23" i="1"/>
  <c r="E23" i="1"/>
  <c r="D23" i="1"/>
  <c r="N22" i="1"/>
  <c r="N21" i="1"/>
  <c r="M20" i="1"/>
  <c r="L20" i="1"/>
  <c r="K20" i="1"/>
  <c r="J20" i="1"/>
  <c r="I20" i="1"/>
  <c r="H20" i="1"/>
  <c r="G20" i="1"/>
  <c r="F20" i="1"/>
  <c r="E20" i="1"/>
  <c r="D20" i="1"/>
  <c r="N19" i="1"/>
  <c r="N18" i="1"/>
  <c r="M17" i="1"/>
  <c r="L17" i="1"/>
  <c r="K17" i="1"/>
  <c r="J17" i="1"/>
  <c r="I17" i="1"/>
  <c r="H17" i="1"/>
  <c r="G17" i="1"/>
  <c r="F17" i="1"/>
  <c r="E17" i="1"/>
  <c r="D17" i="1"/>
  <c r="N16" i="1"/>
  <c r="N15" i="1"/>
  <c r="M14" i="1"/>
  <c r="L14" i="1"/>
  <c r="K14" i="1"/>
  <c r="J14" i="1"/>
  <c r="I14" i="1"/>
  <c r="H14" i="1"/>
  <c r="G14" i="1"/>
  <c r="F14" i="1"/>
  <c r="E14" i="1"/>
  <c r="D14" i="1"/>
  <c r="N13" i="1"/>
  <c r="N12" i="1"/>
  <c r="M11" i="1"/>
  <c r="M26" i="1" s="1"/>
  <c r="L11" i="1"/>
  <c r="K11" i="1"/>
  <c r="K26" i="1" s="1"/>
  <c r="J11" i="1"/>
  <c r="I11" i="1"/>
  <c r="H11" i="1"/>
  <c r="H26" i="1" s="1"/>
  <c r="G11" i="1"/>
  <c r="G26" i="1" s="1"/>
  <c r="F11" i="1"/>
  <c r="F26" i="1" s="1"/>
  <c r="E11" i="1"/>
  <c r="E26" i="1" s="1"/>
  <c r="D11" i="1"/>
  <c r="D26" i="1" s="1"/>
  <c r="I21" i="2" l="1"/>
  <c r="I56" i="2" s="1"/>
  <c r="I60" i="2" s="1"/>
  <c r="H82" i="3"/>
  <c r="J56" i="2"/>
  <c r="J60" i="2" s="1"/>
  <c r="N23" i="1"/>
  <c r="N20" i="1"/>
  <c r="N17" i="1"/>
  <c r="I26" i="1"/>
  <c r="J26" i="1"/>
  <c r="N14" i="1"/>
  <c r="N11" i="1"/>
  <c r="N26" i="1" s="1"/>
  <c r="L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7" authorId="0" shapeId="0" xr:uid="{914EF941-E1D4-4ED9-87F1-83357CD4E8ED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H37" authorId="0" shapeId="0" xr:uid="{D563512A-19A5-48D9-944C-B9AF0A4201ED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8" authorId="0" shapeId="0" xr:uid="{A665B112-6796-4DA8-A4CF-E5C0F360E54A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63" authorId="0" shapeId="0" xr:uid="{ADE05164-A069-49BE-9EE5-12559A459113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G68" authorId="0" shapeId="0" xr:uid="{EE5A8CC7-AE8E-4828-8F76-509756B16285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I23" authorId="0" shapeId="0" xr:uid="{A8BF97CB-5101-411B-B07A-C3DFA026421E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I24" authorId="0" shapeId="0" xr:uid="{E05F8800-1A07-4F7A-92CE-02E3095BAA07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I25" authorId="0" shapeId="0" xr:uid="{27252AFC-53DB-40A7-9134-09ED6D9D0A60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I26" authorId="0" shapeId="0" xr:uid="{B1266EF3-4E8D-4DF4-8892-6A99CB25B3F7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27" authorId="0" shapeId="0" xr:uid="{1A507820-7946-4ECA-B542-F550A7DA4C80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41" authorId="0" shapeId="0" xr:uid="{5D90BC5D-9614-44A6-93B9-67BC8FC266F5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I42" authorId="0" shapeId="0" xr:uid="{A046DDFD-BF39-4BD4-98F5-29025E1A9234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I43" authorId="0" shapeId="0" xr:uid="{A3DEDE47-299C-41AF-80F1-C740CD2CB00B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I44" authorId="0" shapeId="0" xr:uid="{972EDA86-1EB7-442E-BE29-48E12159DB01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I45" authorId="0" shapeId="0" xr:uid="{6F9DC4BC-F3BF-4959-A23C-FDD61D8199B2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I46" authorId="0" shapeId="0" xr:uid="{EF3DF4A9-768B-4980-956A-B4024D3787CD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I47" authorId="0" shapeId="0" xr:uid="{6A0E520D-2AE3-4948-8BB6-C115380793AD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I48" authorId="0" shapeId="0" xr:uid="{C5AC6690-4760-4658-8657-2ECB1CB48A4B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I49" authorId="0" shapeId="0" xr:uid="{8C42197D-009B-4B59-9C31-B9FF58ECD21B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I50" authorId="0" shapeId="0" xr:uid="{D9619DA9-97FF-4C1D-9934-324080491AD1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I51" authorId="0" shapeId="0" xr:uid="{77E2810B-002E-40E1-9D3F-169382482A32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I52" authorId="0" shapeId="0" xr:uid="{DAC856B9-8889-45DD-92C6-EDBF6D5A2960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I53" authorId="0" shapeId="0" xr:uid="{B9CD5A24-4E07-4DA9-B1D4-CF18DE894A77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I54" authorId="0" shapeId="0" xr:uid="{C32C358D-73E6-4EE3-A40A-B27CC2B2173E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I58" authorId="0" shapeId="0" xr:uid="{3DB6A539-ED7A-4CA0-B4DE-6A1188D94454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2" authorId="0" shapeId="0" xr:uid="{E12CF3AD-FF90-4046-8105-277928F5A8D8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2" authorId="0" shapeId="0" xr:uid="{3A355796-B79B-47A9-B534-053B173D9730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2" authorId="0" shapeId="0" xr:uid="{DD1E8282-03C9-490D-A1AD-18B668B37F5E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2" authorId="0" shapeId="0" xr:uid="{91ADAA4C-5550-45DD-8E85-4B8BD091CCD6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2" authorId="0" shapeId="0" xr:uid="{FE66A3C1-E072-4F20-97F9-6B8AE96A9719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2" authorId="0" shapeId="0" xr:uid="{E2522DF4-1432-4002-A141-792BA229EFB1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2" authorId="0" shapeId="0" xr:uid="{C4748CB2-E369-479E-94E8-B40DEA53C01C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2" authorId="0" shapeId="0" xr:uid="{397C2E12-2104-4449-89A7-6E68AE3056DA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2" authorId="0" shapeId="0" xr:uid="{7DDC2FCB-1A72-4102-85B3-74C54CBB43B4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2" authorId="0" shapeId="0" xr:uid="{3018D07A-A6EC-4C3C-9B6C-38CAA4217FBF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3" authorId="0" shapeId="0" xr:uid="{447A7FC1-4D3E-4CFB-B33F-2E2D39911057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3" authorId="0" shapeId="0" xr:uid="{9CE8D2F9-3569-48AE-9496-991A258EFCA4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3" authorId="0" shapeId="0" xr:uid="{0406F900-304F-4A6E-8670-D887B5293BA7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3" authorId="0" shapeId="0" xr:uid="{C4CC12B0-F49F-4E66-9BB8-36E124C9CF37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3" authorId="0" shapeId="0" xr:uid="{266E0508-4798-41F0-ADD4-57D457A63FBA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3" authorId="0" shapeId="0" xr:uid="{AC8F8D49-82C7-4188-930A-D309A851068D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3" authorId="0" shapeId="0" xr:uid="{6B03C863-87E8-47CB-B504-4CC67786F738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3" authorId="0" shapeId="0" xr:uid="{2337F4B8-5257-4E20-9B09-24434BCB5653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3" authorId="0" shapeId="0" xr:uid="{D1AE5ADE-F83D-44AE-A54F-10D95138CC64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3" authorId="0" shapeId="0" xr:uid="{884FF91F-3001-4BC0-BCA9-22DF45B6918A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5" authorId="0" shapeId="0" xr:uid="{D233166B-98F8-435B-9F42-07502A10050D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5" authorId="0" shapeId="0" xr:uid="{AA8F0B29-DB32-4AF4-90B1-08624CAB2E18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5" authorId="0" shapeId="0" xr:uid="{931A4094-307D-4940-938F-7E1BC5395DF4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5" authorId="0" shapeId="0" xr:uid="{8A446FF6-7B6B-446D-96E4-0000BAB55A72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5" authorId="0" shapeId="0" xr:uid="{09FA81C7-684F-43C5-8D27-3CD6B36AC2CF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5" authorId="0" shapeId="0" xr:uid="{EBB0B6EB-A488-4D7E-9EB1-E481A3589420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5" authorId="0" shapeId="0" xr:uid="{D0FBA68C-67E2-4E5E-911C-73D4A010BB73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5" authorId="0" shapeId="0" xr:uid="{B34F7B2D-6E89-4ECA-A20D-5443D3F40B74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5" authorId="0" shapeId="0" xr:uid="{8A3C011F-4E43-4CBC-8407-A37421D89361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5" authorId="0" shapeId="0" xr:uid="{DAD20688-35F4-42B3-AC47-F1977FB39F6B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6" authorId="0" shapeId="0" xr:uid="{3DD9EFF9-3A10-40AD-B449-C24FA8F0C062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6" authorId="0" shapeId="0" xr:uid="{4C59C4A1-7D0C-48D9-9C33-321F645B905E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6" authorId="0" shapeId="0" xr:uid="{75326248-A26E-431A-839F-DAB8C5E8D2B8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6" authorId="0" shapeId="0" xr:uid="{9D1E8CAB-6D65-4506-9540-7C1671A20A59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6" authorId="0" shapeId="0" xr:uid="{3DF79FA0-9044-459A-B12D-5A3FC7F461E0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6" authorId="0" shapeId="0" xr:uid="{E388B8EF-05A2-43B0-B82E-47B6A4831380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6" authorId="0" shapeId="0" xr:uid="{E4F8150D-3C70-4EDC-9CA1-A35C3C3F785D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6" authorId="0" shapeId="0" xr:uid="{2E21B34D-6666-464C-9F7D-8EFFA92805F4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6" authorId="0" shapeId="0" xr:uid="{28EB0CDE-6019-4D11-8023-B90AB3E0D3EE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6" authorId="0" shapeId="0" xr:uid="{A9DE7D15-D4B7-46E9-81BA-F80B2F818441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18" authorId="0" shapeId="0" xr:uid="{242AD3CC-2C57-4AD7-B65F-9CCA7C7183DD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18" authorId="0" shapeId="0" xr:uid="{F6CFD065-C889-4F73-B0D7-DF93B15E4C62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18" authorId="0" shapeId="0" xr:uid="{132A5252-613A-40EE-8628-250774173AD3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18" authorId="0" shapeId="0" xr:uid="{1E53FE6D-CB40-44D4-A03D-9E08E349FADD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18" authorId="0" shapeId="0" xr:uid="{65F0DB52-A33A-42DC-A02C-7F6FFB448E44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18" authorId="0" shapeId="0" xr:uid="{0C955180-09B4-43D6-9659-BD6AE8ABBF92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18" authorId="0" shapeId="0" xr:uid="{27D0FD56-D10B-4E8B-95D6-8B0B07BAE9B2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18" authorId="0" shapeId="0" xr:uid="{C7328C65-653C-4D1A-9AFC-A74045E4D6B4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18" authorId="0" shapeId="0" xr:uid="{3AD62DC1-C40F-408D-8BE0-059560B3FF7B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18" authorId="0" shapeId="0" xr:uid="{C68BD1A2-C5CB-4DFF-BEA0-C6C93A74123D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19" authorId="0" shapeId="0" xr:uid="{05D48F3D-A689-4D38-8CCF-36B00255C601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19" authorId="0" shapeId="0" xr:uid="{91057E23-C746-4F75-8CA5-0D58D4259DA7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19" authorId="0" shapeId="0" xr:uid="{3B7FDA4C-F98C-4827-9C8E-2E86A50608D1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19" authorId="0" shapeId="0" xr:uid="{55A5AC98-5E70-48F3-88AE-65E6AB0FBB59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19" authorId="0" shapeId="0" xr:uid="{9FA4FB99-1479-4D47-A91D-32ED908A85D5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19" authorId="0" shapeId="0" xr:uid="{971B93B5-9925-4F2D-9D9A-E145019F69B2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19" authorId="0" shapeId="0" xr:uid="{FC785562-92B7-4A55-9DDC-13787928AE86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19" authorId="0" shapeId="0" xr:uid="{D7AF3242-475D-4043-8622-577685D222EB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19" authorId="0" shapeId="0" xr:uid="{53DF5ED0-4E95-4774-BC60-63E9032F62E7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19" authorId="0" shapeId="0" xr:uid="{B4235299-92C2-44BA-8DC0-5DF1F218F09D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1" authorId="0" shapeId="0" xr:uid="{31008DC0-7BD7-497B-8C1A-3D29F38FE078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1" authorId="0" shapeId="0" xr:uid="{B9C9C2FB-57B7-4D87-A293-605EA427D12F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1" authorId="0" shapeId="0" xr:uid="{C5C992DA-25E4-462D-95B4-106DD669FAE1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1" authorId="0" shapeId="0" xr:uid="{57664EB9-3436-4B06-903D-CC44E2A674F8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1" authorId="0" shapeId="0" xr:uid="{F7FFE5BE-ADE4-4022-BFF4-FF31ED4AEE8D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1" authorId="0" shapeId="0" xr:uid="{1C6A8CB1-46A3-4A91-9A5E-673BB1D9AE7B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1" authorId="0" shapeId="0" xr:uid="{A52F6A92-28B1-4F5F-846F-1A69F6C07F9B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1" authorId="0" shapeId="0" xr:uid="{E16B1570-CA27-4E27-B2E0-439CF9C79D88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1" authorId="0" shapeId="0" xr:uid="{D4FB7CEF-96D9-40F6-99A7-C111B3BBD505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1" authorId="0" shapeId="0" xr:uid="{BC454D97-30A4-467E-8B20-9CB96CD2335F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2" authorId="0" shapeId="0" xr:uid="{9652DCE5-7C96-4EEE-8B40-66741768D15B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2" authorId="0" shapeId="0" xr:uid="{3F461E4E-1241-45C0-A394-C57ACF347D73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2" authorId="0" shapeId="0" xr:uid="{234878BC-6DB9-4DC7-AE3E-7FC571C3585F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2" authorId="0" shapeId="0" xr:uid="{EE696807-1725-463D-804C-A03479D961C9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2" authorId="0" shapeId="0" xr:uid="{D0CD3872-65F8-402E-8301-83915AC4C16D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2" authorId="0" shapeId="0" xr:uid="{A4D26A1C-C464-4B2C-89D9-0FAEF362C8D9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2" authorId="0" shapeId="0" xr:uid="{77973C03-ACC6-46B4-9376-2A1B0E2C3977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2" authorId="0" shapeId="0" xr:uid="{AB33BC39-6821-4D66-BC02-9D0B9D14ADE1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2" authorId="0" shapeId="0" xr:uid="{95FFD73D-040D-4578-9F4C-EA5291CA9CB5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2" authorId="0" shapeId="0" xr:uid="{ADF99BFE-CACD-415A-8296-68F67C9A107F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D24" authorId="0" shapeId="0" xr:uid="{C38E309C-9108-41AA-84A1-9ECE0F19CAD1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4" authorId="0" shapeId="0" xr:uid="{A248EFC6-3DBD-4B37-9BCE-4EB413A26676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4" authorId="0" shapeId="0" xr:uid="{5DCC7E0E-1722-4F97-A3B7-E38ADC16E1EE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4" authorId="0" shapeId="0" xr:uid="{39685AFB-68B4-4D94-A26D-C8D19EEB5DF9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4" authorId="0" shapeId="0" xr:uid="{5C69630F-3F29-47F2-8628-A59F3D1B6876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4" authorId="0" shapeId="0" xr:uid="{E18AF632-07F0-47EF-A9A5-6AA24AEAD88E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4" authorId="0" shapeId="0" xr:uid="{5A715D1F-526A-404C-8473-91A630BAE786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4" authorId="0" shapeId="0" xr:uid="{6B98417C-1390-4CC1-8F99-DAEBD1B2FCAB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4" authorId="0" shapeId="0" xr:uid="{4D25174E-885B-446A-967C-10461131FF9C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4" authorId="0" shapeId="0" xr:uid="{5EBF6139-8EC2-4122-B8E7-7AE905E4D1B4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5" authorId="0" shapeId="0" xr:uid="{B71B7FAD-ED3D-4D0B-8028-5A5C56CAF8B0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5" authorId="0" shapeId="0" xr:uid="{B3528B07-AFEB-4776-9B78-0C40FF339647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5" authorId="0" shapeId="0" xr:uid="{7F19D17E-35BF-4C36-A2A6-2186D653D986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5" authorId="0" shapeId="0" xr:uid="{6310FAA8-629E-4C5A-9ACF-9E36E09FF1AB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5" authorId="0" shapeId="0" xr:uid="{2557B90D-6264-4BC9-ACE6-846AF3377CB0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5" authorId="0" shapeId="0" xr:uid="{01C009E1-8479-4B3D-8CAC-56F12BE0946C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5" authorId="0" shapeId="0" xr:uid="{AEEFE095-9246-48FF-B3E5-F4A09E53CA3D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5" authorId="0" shapeId="0" xr:uid="{EEDE4E76-2660-427C-A2E9-4B5EC4995F49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5" authorId="0" shapeId="0" xr:uid="{EB1930A5-7498-4920-A42C-82BE9E4D0B31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5" authorId="0" shapeId="0" xr:uid="{256373BC-65C9-4395-9E20-D7B7B5056650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<sst xmlns="http://schemas.openxmlformats.org/spreadsheetml/2006/main" count="517" uniqueCount="293">
  <si>
    <t/>
  </si>
  <si>
    <t>20-ojo viešojo sektoriaus apskaitos ir finansinės
atskaitomybės standarto 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</si>
  <si>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</si>
  <si>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</si>
  <si>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</si>
  <si>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Eil. Nr.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</si>
  <si>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</si>
  <si>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</si>
  <si>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</si>
  <si>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</si>
  <si>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</si>
  <si>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</si>
  <si>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</si>
  <si>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</si>
  <si>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</si>
  <si>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</si>
  <si>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</si>
  <si>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</si>
  <si>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</si>
  <si>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</si>
  <si>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1.</t>
  </si>
  <si>
    <t>Iš valstybės biudžeto:</t>
  </si>
  <si>
    <t>1.1.</t>
  </si>
  <si>
    <t>nepiniginiam turtui įsigyti</t>
  </si>
  <si>
    <t>0</t>
  </si>
  <si>
    <t>1.2.</t>
  </si>
  <si>
    <t>kitoms išlaidoms kompensuoti</t>
  </si>
  <si>
    <t>2.</t>
  </si>
  <si>
    <t>Iš savivaldybės biudžeto:</t>
  </si>
  <si>
    <t>2.1.</t>
  </si>
  <si>
    <t>2.2.</t>
  </si>
  <si>
    <t>3.</t>
  </si>
  <si>
    <t>Iš Europos Sąjungos, užsienio valstybių ir tarptautinių organizacijų:</t>
  </si>
  <si>
    <t>3.1.</t>
  </si>
  <si>
    <t>3.2.</t>
  </si>
  <si>
    <t>4.</t>
  </si>
  <si>
    <t>Iš viešojo sektoriaus subjektų pajamų:</t>
  </si>
  <si>
    <t>4.1.</t>
  </si>
  <si>
    <t>4.2.</t>
  </si>
  <si>
    <t>5.</t>
  </si>
  <si>
    <t>Iš fizinių ir privačių juridinių asmenų:</t>
  </si>
  <si>
    <t>6.</t>
  </si>
  <si>
    <t>Iš viso finansavimo sumų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</si>
  <si>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</si>
  <si>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2-ojo viešojo sektoriaus apskaitos ir finansinės atskaitomybės standarto „Finansinės būklės ataskaita“</t>
  </si>
  <si>
    <t>1 priedas</t>
  </si>
  <si>
    <t>(Finansinės būklės ataskaitos forma)</t>
  </si>
  <si>
    <t>Klaipėdos rajono paramos šeimai centras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</si>
  <si>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</si>
  <si>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Įm.k.163740449 Klaipėdos g. 11, Gargždai</t>
  </si>
  <si>
    <t>(viešojo sektoriaus subjekto, parengusio finansinės būklės ataskaitą, juridinio asmens kodas, adresas)</t>
  </si>
  <si>
    <t>FINANSINĖS BŪKLĖS ATASKAITA</t>
  </si>
  <si>
    <t>PAGAL  2026-06-30 D. DUOMENIS</t>
  </si>
  <si>
    <t>2026-07-13  Nr.____</t>
  </si>
  <si>
    <t>(data)</t>
  </si>
  <si>
    <t>Pateikimo valiuta ir tikslumas: eurais</t>
  </si>
  <si>
    <t>Straipsniai</t>
  </si>
  <si>
    <t xml:space="preserve">Pastabos Nr. </t>
  </si>
  <si>
    <t>Paskutinė ataskaitinio laikotarpio diena</t>
  </si>
  <si>
    <t>Paskutinė praėjusio ataskaitinio laikotarpio diena</t>
  </si>
  <si>
    <t>ILGALAIKIS TURTAS</t>
  </si>
  <si>
    <t>Nematerialusis turtas</t>
  </si>
  <si>
    <t>1.1.1.</t>
  </si>
  <si>
    <t>Plėtros darbai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</si>
  <si>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</si>
  <si>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</si>
  <si>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</si>
  <si>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</si>
  <si>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</si>
  <si>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</si>
  <si>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</si>
  <si>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</si>
  <si>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</si>
  <si>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</si>
  <si>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</si>
  <si>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</si>
  <si>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</si>
  <si>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</si>
  <si>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</si>
  <si>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</si>
  <si>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</si>
  <si>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</si>
  <si>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</si>
  <si>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</si>
  <si>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</si>
  <si>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</si>
  <si>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</si>
  <si>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</si>
  <si>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</si>
  <si>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</si>
  <si>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</si>
  <si>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</si>
  <si>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</si>
  <si>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</si>
  <si>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</si>
  <si>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BIOLOGINIS TURTAS</t>
  </si>
  <si>
    <t>TRUMPALAIKIS TURTAS</t>
  </si>
  <si>
    <t>Atsargos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</si>
  <si>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</si>
  <si>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</si>
  <si>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</si>
  <si>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</si>
  <si>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</si>
  <si>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</si>
  <si>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</si>
  <si>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</si>
  <si>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</si>
  <si>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</si>
  <si>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</si>
  <si>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</si>
  <si>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</si>
  <si>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</si>
  <si>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</si>
  <si>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</si>
  <si>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</si>
  <si>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IŠ VISO TURTO: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</si>
  <si>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</si>
  <si>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</si>
  <si>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</si>
  <si>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</si>
  <si>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</si>
  <si>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</si>
  <si>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</si>
  <si>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</si>
  <si>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</si>
  <si>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</si>
  <si>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</si>
  <si>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</si>
  <si>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</si>
  <si>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</si>
  <si>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</si>
  <si>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</si>
  <si>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</si>
  <si>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</si>
  <si>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</si>
  <si>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</si>
  <si>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</si>
  <si>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</si>
  <si>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</si>
  <si>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</si>
  <si>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</si>
  <si>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</si>
  <si>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</si>
  <si>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</si>
  <si>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</si>
  <si>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</si>
  <si>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</si>
  <si>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</si>
  <si>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</si>
  <si>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</si>
  <si>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</si>
  <si>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</si>
  <si>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</si>
  <si>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</si>
  <si>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</si>
  <si>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</si>
  <si>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</si>
  <si>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</si>
  <si>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</si>
  <si>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</si>
  <si>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</si>
  <si>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</si>
  <si>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</si>
  <si>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</si>
  <si>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</si>
  <si>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</si>
  <si>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</si>
  <si>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</si>
  <si>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</si>
  <si>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</si>
  <si>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</si>
  <si>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</si>
  <si>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</si>
  <si>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</si>
  <si>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</si>
  <si>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Jurinda Jasevičienė</t>
  </si>
  <si>
    <t>(pareigų pavadinimas)</t>
  </si>
  <si>
    <t>(parašas)</t>
  </si>
  <si>
    <t>(vardas ir pavardė)</t>
  </si>
  <si>
    <t>Viktorija Kaprizkina</t>
  </si>
  <si>
    <t xml:space="preserve">(pareigų pavadinimas)                   </t>
  </si>
  <si>
    <t xml:space="preserve">3-iojo viešojo sektoriaus apskaitos ir finansinės atskaitomybės standarto „Veiklos rezultatų ataskaita“ </t>
  </si>
  <si>
    <t xml:space="preserve">                              1 priedas</t>
  </si>
  <si>
    <t>(Veiklos rezultatų ataskaitos forma)</t>
  </si>
  <si>
    <t>(viešojo sektoriaus subjekto pavadinimas)</t>
  </si>
  <si>
    <t>(viešojo sektoriaus subjekto, parengusio veiklos rezultatų ataskaitą, juridinio asmens kodas, adresas)</t>
  </si>
  <si>
    <t>VEIKLOS REZULTATŲ ATASKAITA</t>
  </si>
  <si>
    <t>Pastabos Nr.</t>
  </si>
  <si>
    <t>Ataskaitinis laikotarpis</t>
  </si>
  <si>
    <t>Praėjęs ataskaitinis laikotarpis</t>
  </si>
  <si>
    <t>PAGRINDINĖS VEIKLOS PAJAMOS</t>
  </si>
  <si>
    <t>PAJAMOS</t>
  </si>
  <si>
    <t>FINANSAVIMO PAJAMOS</t>
  </si>
  <si>
    <t xml:space="preserve">    Iš valstybės biudžeto </t>
  </si>
  <si>
    <t xml:space="preserve">Iš savivaldybių biudžetų </t>
  </si>
  <si>
    <t xml:space="preserve">    Iš savivaldybių biudžeto</t>
  </si>
  <si>
    <t>Iš ES, užsienio valstybių ir tarptautinių organizacijų lėšų</t>
  </si>
  <si>
    <t xml:space="preserve">    Iš Europos Sąjungos, užsienio valstybių ir tarptautinių organizacijų lėšų</t>
  </si>
  <si>
    <t>Iš kitų finansavimo šaltinių</t>
  </si>
  <si>
    <t xml:space="preserve">    Iš viešojo sektoriaus subjektų pajamų</t>
  </si>
  <si>
    <t>1.1.5.</t>
  </si>
  <si>
    <t xml:space="preserve">    Iš fizinių ir privačių juridinių asmenų</t>
  </si>
  <si>
    <t>MOKESČIŲ IR SOCIALINIŲ ĮMOKŲ PAJAMOS</t>
  </si>
  <si>
    <t>KITOS PAJAMOS</t>
  </si>
  <si>
    <t xml:space="preserve">  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</si>
  <si>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</si>
  <si>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</si>
  <si>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</si>
  <si>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</si>
  <si>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</si>
  <si>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</si>
  <si>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</si>
  <si>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</si>
  <si>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</si>
  <si>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</si>
  <si>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</si>
  <si>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 xml:space="preserve">    Baudų, konfiskuoto turto ir netesybų pajamos</t>
  </si>
  <si>
    <t xml:space="preserve">    Finansinės ir investicinės veiklos pajamos</t>
  </si>
  <si>
    <t xml:space="preserve">    Kitos </t>
  </si>
  <si>
    <t xml:space="preserve">    Negrąžintinai pervestinos į biudžetus, išteklių fondus pajamos</t>
  </si>
  <si>
    <t>PAGRINDINĖS VEIKLOS SĄNAUDOS</t>
  </si>
  <si>
    <t>SĄNAUDOS</t>
  </si>
  <si>
    <t xml:space="preserve">2.1. </t>
  </si>
  <si>
    <t xml:space="preserve">Darbo užmokesčio ir socialinio draudimo </t>
  </si>
  <si>
    <t>SU DARBO SANTYKIAIS SUSIJUSIŲ IŠMOKŲ SĄNAUDOS</t>
  </si>
  <si>
    <t>2.1.1.</t>
  </si>
  <si>
    <t>Nusidėvėjimo ir amortizacijos</t>
  </si>
  <si>
    <t xml:space="preserve">    Darbo užmokesčio ir socialinio draudimo sąnaudos</t>
  </si>
  <si>
    <t>2.1.2.</t>
  </si>
  <si>
    <t>KOMUNALINIŲ PASLAUGŲ IR ryšių</t>
  </si>
  <si>
    <t xml:space="preserve">    Socialinių ir kitų išmokų darbuotojams sąnaudos</t>
  </si>
  <si>
    <t xml:space="preserve">Komandiruočių </t>
  </si>
  <si>
    <t>PREKIŲ IR PASLAUGŲ SĄNAUDOS</t>
  </si>
  <si>
    <t>2.2.1.</t>
  </si>
  <si>
    <t xml:space="preserve">Transporto </t>
  </si>
  <si>
    <t xml:space="preserve">    Prekių ir paslaugų sąnaudos veiklai</t>
  </si>
  <si>
    <t>2.2.2.</t>
  </si>
  <si>
    <t xml:space="preserve">Kvalifikacijos kėlimo </t>
  </si>
  <si>
    <t xml:space="preserve">    Prekių ir paslaugų sąnaudos viešajam ūkiui</t>
  </si>
  <si>
    <t>2.2.3.</t>
  </si>
  <si>
    <t>PAPRASTOJO Remonto IR EKSPLOATAVIMO</t>
  </si>
  <si>
    <t xml:space="preserve">    Prekių pardavimo sąnaudos</t>
  </si>
  <si>
    <t>2.3.</t>
  </si>
  <si>
    <t>NUVERTĖJIMO IR NURAŠYTŲ SUMŲ</t>
  </si>
  <si>
    <t>NUSIDĖVĖJIMO IR AMORTIZACIJOS SĄNAUDOS</t>
  </si>
  <si>
    <t>2.4.</t>
  </si>
  <si>
    <t>SUNAUDOTŲ IR PARDUOTŲ ATSARGŲ SAVIKAINA</t>
  </si>
  <si>
    <t>NUVERTĖJIMO IR NURAŠYTŲ SUMŲ SĄNAUDOS</t>
  </si>
  <si>
    <t>2.5.</t>
  </si>
  <si>
    <t>socialinių išmokų</t>
  </si>
  <si>
    <t>SOCIALINIŲ IŠMOKŲ, STIPENDIJŲ, PRIZŲ IR PREMIJŲ SĄNAUDOS</t>
  </si>
  <si>
    <t>2.6.</t>
  </si>
  <si>
    <t>nuomos</t>
  </si>
  <si>
    <t>FINANSAVIMO SĄNAUDOS</t>
  </si>
  <si>
    <t>2.7.</t>
  </si>
  <si>
    <t>finansavimo</t>
  </si>
  <si>
    <t>FINANSINĖS IR INVESTICINĖS VEIKLOS SĄNAUDOS</t>
  </si>
  <si>
    <t>2.8.</t>
  </si>
  <si>
    <t>kitų paslaugų</t>
  </si>
  <si>
    <t>MOKESČIAI EUROPOS SĄJUNGAI IR KITOMS TARPTAUTINĖMS ORGANIZACIJOMS</t>
  </si>
  <si>
    <t>2.9.</t>
  </si>
  <si>
    <t xml:space="preserve">Kitos </t>
  </si>
  <si>
    <t>KITOS SĄNAUDOS</t>
  </si>
  <si>
    <t>2.10.</t>
  </si>
  <si>
    <t>KAPITALIZUOTOS TURTO KŪRIMO (GAMYBOS) IŠLAIDOS</t>
  </si>
  <si>
    <t>PAGRINDINĖS VEIKLOS PERVIRŠIS AR DEFICITAS</t>
  </si>
  <si>
    <t>PERVIRŠIS AR DEFICITAS IŠ VYKDOMOS VEIKLOS</t>
  </si>
  <si>
    <t xml:space="preserve">4. </t>
  </si>
  <si>
    <t>KITOS VEIKLOS REZULTATAS</t>
  </si>
  <si>
    <t>APSKAITOS POLITIKOS KEITIMO IR ESMINIŲ APSKAITOS KLAIDŲ TAISYMO ĮTAKA</t>
  </si>
  <si>
    <t>PELNO MOKESTIS</t>
  </si>
  <si>
    <t>NUOSAVYBĖS METODO ĮTAKA</t>
  </si>
  <si>
    <t>GRYNASIS PERVIRŠIS AR DEFICITAS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</si>
  <si>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</si>
  <si>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 xml:space="preserve">(pareigų pavadinimas)                           </t>
  </si>
  <si>
    <t xml:space="preserve">(pareigų pavadinimas)                                                                                      </t>
  </si>
  <si>
    <t xml:space="preserve">  (parašas)</t>
  </si>
  <si>
    <t>Direktorė</t>
  </si>
  <si>
    <t>Biudžetinių įstaigų centralizuotos apskaitos skyriaus vedėja</t>
  </si>
  <si>
    <t xml:space="preserve">Biudžetinių įstaigų centralizuotos apskaitos skyriaus vedėja                                     </t>
  </si>
  <si>
    <t xml:space="preserve">Direktorė                                </t>
  </si>
  <si>
    <t>P03</t>
  </si>
  <si>
    <t>P04</t>
  </si>
  <si>
    <t>P08</t>
  </si>
  <si>
    <t>P09</t>
  </si>
  <si>
    <t>P10</t>
  </si>
  <si>
    <t>P17</t>
  </si>
  <si>
    <t>P12</t>
  </si>
  <si>
    <t>P15</t>
  </si>
  <si>
    <t>P11</t>
  </si>
  <si>
    <t>P18</t>
  </si>
  <si>
    <t>P21</t>
  </si>
  <si>
    <t>P22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</si>
</sst>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sz val="9"/>
      <name val="Arial"/>
      <family val="2"/>
      <charset val="186"/>
    </font>
    <font>
      <b/>
      <strike/>
      <sz val="11"/>
      <name val="Times New Roman"/>
      <family val="1"/>
      <charset val="186"/>
    </font>
    <font>
      <b/>
      <sz val="9"/>
      <color indexed="8"/>
      <name val="Tahoma"/>
      <family val="2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sz val="9"/>
      <color indexed="8"/>
      <name val="Tahoma"/>
      <family val="2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b/>
      <sz val="11"/>
      <name val="TimesNewRoman,Bold"/>
    </font>
    <font>
      <sz val="11"/>
      <name val="Arial"/>
      <family val="2"/>
      <charset val="186"/>
    </font>
    <font>
      <u/>
      <sz val="11"/>
      <name val="TimesNewRoman,Bold"/>
      <charset val="186"/>
    </font>
    <font>
      <i/>
      <sz val="11"/>
      <name val="TimesNewRoman,Bold"/>
    </font>
    <font>
      <sz val="12"/>
      <color indexed="8"/>
      <name val="TimesNewRomanPSMT"/>
    </font>
    <font>
      <b/>
      <sz val="12"/>
      <name val="Arial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8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3" xfId="0" applyNumberFormat="1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left" vertical="center" wrapText="1"/>
    </xf>
    <xf numFmtId="4" fontId="21" fillId="33" borderId="10" xfId="0" applyNumberFormat="1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23" fillId="0" borderId="0" xfId="0" applyNumberFormat="1" applyFont="1" applyAlignment="1">
      <alignment vertical="center"/>
    </xf>
    <xf numFmtId="4" fontId="19" fillId="0" borderId="0" xfId="0" applyNumberFormat="1" applyFont="1" applyFill="1" applyAlignment="1">
      <alignment vertical="center"/>
    </xf>
    <xf numFmtId="0" fontId="0" fillId="0" borderId="0" xfId="0" applyNumberFormat="1" applyFont="1" applyFill="1" applyBorder="1" applyAlignment="1" applyProtection="1"/>
    <xf numFmtId="0" fontId="24" fillId="0" borderId="0" xfId="0" applyFont="1"/>
    <xf numFmtId="0" fontId="20" fillId="0" borderId="0" xfId="0" applyFont="1" applyFill="1" applyAlignment="1">
      <alignment vertical="center" wrapText="1"/>
    </xf>
    <xf numFmtId="0" fontId="24" fillId="0" borderId="0" xfId="0" applyFont="1" applyFill="1"/>
    <xf numFmtId="0" fontId="20" fillId="0" borderId="0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14" fontId="19" fillId="0" borderId="0" xfId="0" applyNumberFormat="1" applyFont="1" applyAlignment="1">
      <alignment vertical="center"/>
    </xf>
    <xf numFmtId="0" fontId="20" fillId="34" borderId="0" xfId="0" applyFont="1" applyFill="1" applyAlignment="1">
      <alignment vertical="center"/>
    </xf>
    <xf numFmtId="0" fontId="20" fillId="34" borderId="0" xfId="0" applyFont="1" applyFill="1" applyAlignment="1">
      <alignment vertical="center" wrapText="1"/>
    </xf>
    <xf numFmtId="0" fontId="27" fillId="0" borderId="0" xfId="0" applyFont="1" applyAlignment="1">
      <alignment vertical="center" wrapText="1"/>
    </xf>
    <xf numFmtId="0" fontId="29" fillId="34" borderId="0" xfId="0" applyFont="1" applyFill="1" applyAlignment="1">
      <alignment horizontal="center" vertical="center" wrapText="1"/>
    </xf>
    <xf numFmtId="0" fontId="30" fillId="34" borderId="0" xfId="0" applyFont="1" applyFill="1" applyAlignment="1">
      <alignment horizontal="center" vertical="center" wrapText="1"/>
    </xf>
    <xf numFmtId="0" fontId="30" fillId="34" borderId="0" xfId="0" applyFont="1" applyFill="1" applyAlignment="1">
      <alignment vertical="center" wrapText="1"/>
    </xf>
    <xf numFmtId="0" fontId="20" fillId="34" borderId="0" xfId="0" applyFont="1" applyFill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34" borderId="20" xfId="0" applyNumberFormat="1" applyFont="1" applyFill="1" applyBorder="1" applyAlignment="1">
      <alignment horizontal="center" vertical="center" wrapText="1"/>
    </xf>
    <xf numFmtId="0" fontId="29" fillId="34" borderId="19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34" borderId="20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9" fillId="33" borderId="19" xfId="0" applyFont="1" applyFill="1" applyBorder="1" applyAlignment="1">
      <alignment horizontal="center" vertical="center" wrapText="1"/>
    </xf>
    <xf numFmtId="0" fontId="29" fillId="33" borderId="19" xfId="0" applyFont="1" applyFill="1" applyBorder="1" applyAlignment="1">
      <alignment horizontal="left" vertical="center"/>
    </xf>
    <xf numFmtId="0" fontId="29" fillId="33" borderId="20" xfId="0" applyFont="1" applyFill="1" applyBorder="1" applyAlignment="1">
      <alignment horizontal="left" vertical="center"/>
    </xf>
    <xf numFmtId="0" fontId="29" fillId="33" borderId="2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center" vertical="center" wrapText="1"/>
    </xf>
    <xf numFmtId="2" fontId="29" fillId="33" borderId="19" xfId="0" applyNumberFormat="1" applyFont="1" applyFill="1" applyBorder="1" applyAlignment="1">
      <alignment horizontal="right" vertical="center"/>
    </xf>
    <xf numFmtId="0" fontId="20" fillId="34" borderId="23" xfId="0" applyFont="1" applyFill="1" applyBorder="1" applyAlignment="1">
      <alignment horizontal="left" vertical="center"/>
    </xf>
    <xf numFmtId="0" fontId="33" fillId="34" borderId="24" xfId="0" applyFont="1" applyFill="1" applyBorder="1" applyAlignment="1">
      <alignment horizontal="left" vertical="center"/>
    </xf>
    <xf numFmtId="0" fontId="33" fillId="34" borderId="24" xfId="0" applyFont="1" applyFill="1" applyBorder="1" applyAlignment="1">
      <alignment horizontal="left" vertical="center" wrapText="1"/>
    </xf>
    <xf numFmtId="2" fontId="20" fillId="34" borderId="23" xfId="0" applyNumberFormat="1" applyFont="1" applyFill="1" applyBorder="1" applyAlignment="1">
      <alignment horizontal="right" vertical="center"/>
    </xf>
    <xf numFmtId="0" fontId="20" fillId="34" borderId="20" xfId="0" applyFont="1" applyFill="1" applyBorder="1" applyAlignment="1">
      <alignment horizontal="left" vertical="center"/>
    </xf>
    <xf numFmtId="0" fontId="20" fillId="34" borderId="22" xfId="0" applyFont="1" applyFill="1" applyBorder="1" applyAlignment="1">
      <alignment horizontal="left" vertical="center"/>
    </xf>
    <xf numFmtId="0" fontId="20" fillId="34" borderId="22" xfId="0" applyFont="1" applyFill="1" applyBorder="1" applyAlignment="1">
      <alignment horizontal="left" vertical="center" wrapText="1"/>
    </xf>
    <xf numFmtId="16" fontId="20" fillId="34" borderId="21" xfId="0" applyNumberFormat="1" applyFont="1" applyFill="1" applyBorder="1" applyAlignment="1">
      <alignment horizontal="center" vertical="center" wrapText="1"/>
    </xf>
    <xf numFmtId="0" fontId="20" fillId="34" borderId="21" xfId="0" applyFont="1" applyFill="1" applyBorder="1" applyAlignment="1">
      <alignment horizontal="left" vertical="center" wrapText="1"/>
    </xf>
    <xf numFmtId="16" fontId="20" fillId="34" borderId="19" xfId="0" applyNumberFormat="1" applyFont="1" applyFill="1" applyBorder="1" applyAlignment="1">
      <alignment horizontal="center" vertical="center" wrapText="1"/>
    </xf>
    <xf numFmtId="0" fontId="20" fillId="34" borderId="25" xfId="0" applyFont="1" applyFill="1" applyBorder="1" applyAlignment="1">
      <alignment horizontal="center" vertical="center" wrapText="1"/>
    </xf>
    <xf numFmtId="0" fontId="20" fillId="34" borderId="26" xfId="0" applyFont="1" applyFill="1" applyBorder="1" applyAlignment="1">
      <alignment horizontal="left" vertical="center"/>
    </xf>
    <xf numFmtId="0" fontId="20" fillId="34" borderId="27" xfId="0" applyFont="1" applyFill="1" applyBorder="1" applyAlignment="1">
      <alignment horizontal="left" vertical="center"/>
    </xf>
    <xf numFmtId="0" fontId="20" fillId="34" borderId="27" xfId="0" applyFont="1" applyFill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 wrapText="1"/>
    </xf>
    <xf numFmtId="0" fontId="20" fillId="34" borderId="19" xfId="0" applyFont="1" applyFill="1" applyBorder="1" applyAlignment="1">
      <alignment horizontal="left" vertical="center"/>
    </xf>
    <xf numFmtId="0" fontId="20" fillId="34" borderId="19" xfId="0" applyFont="1" applyFill="1" applyBorder="1" applyAlignment="1">
      <alignment horizontal="left" vertical="center" wrapText="1"/>
    </xf>
    <xf numFmtId="0" fontId="20" fillId="34" borderId="20" xfId="0" applyFont="1" applyFill="1" applyBorder="1" applyAlignment="1">
      <alignment horizontal="left" vertical="center" wrapText="1"/>
    </xf>
    <xf numFmtId="16" fontId="29" fillId="33" borderId="19" xfId="0" applyNumberFormat="1" applyFont="1" applyFill="1" applyBorder="1" applyAlignment="1">
      <alignment horizontal="center" vertical="center" wrapText="1"/>
    </xf>
    <xf numFmtId="2" fontId="29" fillId="33" borderId="23" xfId="0" applyNumberFormat="1" applyFont="1" applyFill="1" applyBorder="1" applyAlignment="1">
      <alignment horizontal="right" vertical="center"/>
    </xf>
    <xf numFmtId="0" fontId="20" fillId="33" borderId="19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/>
    </xf>
    <xf numFmtId="0" fontId="20" fillId="0" borderId="28" xfId="0" applyFont="1" applyBorder="1" applyAlignment="1">
      <alignment horizontal="left" vertical="center"/>
    </xf>
    <xf numFmtId="0" fontId="20" fillId="0" borderId="28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vertical="center"/>
    </xf>
    <xf numFmtId="0" fontId="20" fillId="0" borderId="18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left" vertical="center"/>
    </xf>
    <xf numFmtId="16" fontId="20" fillId="0" borderId="19" xfId="0" applyNumberFormat="1" applyFont="1" applyBorder="1" applyAlignment="1">
      <alignment horizontal="center" vertical="center"/>
    </xf>
    <xf numFmtId="0" fontId="29" fillId="35" borderId="19" xfId="0" applyFont="1" applyFill="1" applyBorder="1" applyAlignment="1">
      <alignment horizontal="center" vertical="center" wrapText="1"/>
    </xf>
    <xf numFmtId="0" fontId="29" fillId="35" borderId="26" xfId="0" applyFont="1" applyFill="1" applyBorder="1" applyAlignment="1">
      <alignment horizontal="left" vertical="center"/>
    </xf>
    <xf numFmtId="0" fontId="20" fillId="35" borderId="27" xfId="0" applyFont="1" applyFill="1" applyBorder="1" applyAlignment="1">
      <alignment horizontal="left" vertical="center"/>
    </xf>
    <xf numFmtId="0" fontId="20" fillId="35" borderId="27" xfId="0" applyFont="1" applyFill="1" applyBorder="1" applyAlignment="1">
      <alignment horizontal="left" vertical="center" wrapText="1"/>
    </xf>
    <xf numFmtId="0" fontId="20" fillId="35" borderId="19" xfId="0" applyFont="1" applyFill="1" applyBorder="1" applyAlignment="1">
      <alignment horizontal="center" vertical="center" wrapText="1"/>
    </xf>
    <xf numFmtId="2" fontId="29" fillId="35" borderId="23" xfId="0" applyNumberFormat="1" applyFont="1" applyFill="1" applyBorder="1" applyAlignment="1">
      <alignment horizontal="right" vertical="center"/>
    </xf>
    <xf numFmtId="0" fontId="29" fillId="33" borderId="19" xfId="0" applyFont="1" applyFill="1" applyBorder="1" applyAlignment="1">
      <alignment horizontal="left" vertical="center" wrapText="1"/>
    </xf>
    <xf numFmtId="0" fontId="20" fillId="34" borderId="24" xfId="0" applyFont="1" applyFill="1" applyBorder="1" applyAlignment="1">
      <alignment horizontal="left" vertical="center"/>
    </xf>
    <xf numFmtId="0" fontId="20" fillId="34" borderId="24" xfId="0" applyFont="1" applyFill="1" applyBorder="1" applyAlignment="1">
      <alignment horizontal="left" vertical="center" wrapText="1"/>
    </xf>
    <xf numFmtId="0" fontId="33" fillId="34" borderId="20" xfId="0" applyFont="1" applyFill="1" applyBorder="1" applyAlignment="1">
      <alignment horizontal="left" vertical="center"/>
    </xf>
    <xf numFmtId="0" fontId="33" fillId="34" borderId="21" xfId="0" applyFont="1" applyFill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/>
    </xf>
    <xf numFmtId="0" fontId="20" fillId="0" borderId="27" xfId="0" applyFont="1" applyBorder="1" applyAlignment="1">
      <alignment horizontal="left" vertical="center"/>
    </xf>
    <xf numFmtId="0" fontId="20" fillId="0" borderId="27" xfId="0" applyFont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34" borderId="24" xfId="0" applyFont="1" applyFill="1" applyBorder="1" applyAlignment="1">
      <alignment horizontal="center" vertical="center" wrapText="1"/>
    </xf>
    <xf numFmtId="0" fontId="20" fillId="34" borderId="28" xfId="0" applyFont="1" applyFill="1" applyBorder="1" applyAlignment="1">
      <alignment horizontal="left" vertical="center"/>
    </xf>
    <xf numFmtId="0" fontId="20" fillId="34" borderId="17" xfId="0" applyFont="1" applyFill="1" applyBorder="1" applyAlignment="1">
      <alignment horizontal="left" vertical="center"/>
    </xf>
    <xf numFmtId="0" fontId="20" fillId="34" borderId="0" xfId="0" applyFont="1" applyFill="1" applyAlignment="1">
      <alignment horizontal="left" vertical="center" wrapText="1"/>
    </xf>
    <xf numFmtId="16" fontId="20" fillId="34" borderId="20" xfId="0" applyNumberFormat="1" applyFont="1" applyFill="1" applyBorder="1" applyAlignment="1">
      <alignment horizontal="center" vertical="center" wrapText="1"/>
    </xf>
    <xf numFmtId="2" fontId="20" fillId="34" borderId="29" xfId="0" applyNumberFormat="1" applyFont="1" applyFill="1" applyBorder="1" applyAlignment="1">
      <alignment horizontal="right" vertical="center"/>
    </xf>
    <xf numFmtId="0" fontId="20" fillId="0" borderId="22" xfId="0" applyFont="1" applyBorder="1"/>
    <xf numFmtId="16" fontId="20" fillId="34" borderId="22" xfId="0" applyNumberFormat="1" applyFont="1" applyFill="1" applyBorder="1" applyAlignment="1">
      <alignment horizontal="center" vertical="center" wrapText="1"/>
    </xf>
    <xf numFmtId="0" fontId="29" fillId="33" borderId="25" xfId="0" applyFont="1" applyFill="1" applyBorder="1" applyAlignment="1">
      <alignment horizontal="left" vertical="center"/>
    </xf>
    <xf numFmtId="0" fontId="29" fillId="33" borderId="28" xfId="0" applyFont="1" applyFill="1" applyBorder="1" applyAlignment="1">
      <alignment horizontal="left" vertical="center"/>
    </xf>
    <xf numFmtId="0" fontId="29" fillId="33" borderId="28" xfId="0" applyFont="1" applyFill="1" applyBorder="1" applyAlignment="1">
      <alignment horizontal="left" vertical="center" wrapText="1"/>
    </xf>
    <xf numFmtId="16" fontId="20" fillId="33" borderId="23" xfId="0" applyNumberFormat="1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vertical="center" wrapText="1"/>
    </xf>
    <xf numFmtId="0" fontId="20" fillId="34" borderId="21" xfId="0" applyFont="1" applyFill="1" applyBorder="1" applyAlignment="1">
      <alignment horizontal="left" vertical="center"/>
    </xf>
    <xf numFmtId="0" fontId="29" fillId="34" borderId="20" xfId="0" applyFont="1" applyFill="1" applyBorder="1" applyAlignment="1">
      <alignment horizontal="left" vertical="center"/>
    </xf>
    <xf numFmtId="0" fontId="20" fillId="0" borderId="22" xfId="0" applyFont="1" applyBorder="1" applyAlignment="1">
      <alignment horizontal="left" vertical="center" wrapText="1"/>
    </xf>
    <xf numFmtId="2" fontId="29" fillId="35" borderId="19" xfId="0" applyNumberFormat="1" applyFont="1" applyFill="1" applyBorder="1" applyAlignment="1">
      <alignment horizontal="right" vertical="center"/>
    </xf>
    <xf numFmtId="0" fontId="29" fillId="34" borderId="0" xfId="0" applyFont="1" applyFill="1" applyAlignment="1">
      <alignment vertical="center" wrapText="1"/>
    </xf>
    <xf numFmtId="0" fontId="29" fillId="34" borderId="0" xfId="0" applyFont="1" applyFill="1" applyAlignment="1">
      <alignment horizontal="left" vertical="center" wrapText="1"/>
    </xf>
    <xf numFmtId="0" fontId="20" fillId="34" borderId="17" xfId="0" applyFont="1" applyFill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21" fillId="0" borderId="19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vertical="center"/>
    </xf>
    <xf numFmtId="0" fontId="21" fillId="33" borderId="19" xfId="0" applyFont="1" applyFill="1" applyBorder="1" applyAlignment="1">
      <alignment horizontal="center" vertical="center"/>
    </xf>
    <xf numFmtId="2" fontId="21" fillId="33" borderId="19" xfId="0" applyNumberFormat="1" applyFont="1" applyFill="1" applyBorder="1" applyAlignment="1">
      <alignment horizontal="right" vertical="center"/>
    </xf>
    <xf numFmtId="0" fontId="22" fillId="0" borderId="19" xfId="0" applyFont="1" applyBorder="1" applyAlignment="1">
      <alignment horizontal="left" vertical="center"/>
    </xf>
    <xf numFmtId="0" fontId="22" fillId="0" borderId="19" xfId="0" applyFont="1" applyBorder="1" applyAlignment="1">
      <alignment horizontal="center" vertical="center"/>
    </xf>
    <xf numFmtId="2" fontId="22" fillId="0" borderId="19" xfId="0" applyNumberFormat="1" applyFont="1" applyBorder="1" applyAlignment="1">
      <alignment horizontal="right" vertical="center"/>
    </xf>
    <xf numFmtId="2" fontId="22" fillId="34" borderId="23" xfId="0" applyNumberFormat="1" applyFont="1" applyFill="1" applyBorder="1" applyAlignment="1">
      <alignment horizontal="right" vertical="center"/>
    </xf>
    <xf numFmtId="0" fontId="22" fillId="0" borderId="19" xfId="0" applyFont="1" applyBorder="1" applyAlignment="1">
      <alignment vertical="center"/>
    </xf>
    <xf numFmtId="0" fontId="22" fillId="0" borderId="2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/>
    </xf>
    <xf numFmtId="0" fontId="22" fillId="0" borderId="22" xfId="0" applyFont="1" applyBorder="1" applyAlignment="1">
      <alignment horizontal="left" vertical="center"/>
    </xf>
    <xf numFmtId="0" fontId="22" fillId="0" borderId="0" xfId="0" applyFont="1"/>
    <xf numFmtId="0" fontId="22" fillId="0" borderId="21" xfId="0" applyFont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0" xfId="0" applyFont="1" applyBorder="1" applyAlignment="1">
      <alignment vertical="center" wrapText="1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horizontal="left" vertical="center"/>
    </xf>
    <xf numFmtId="2" fontId="21" fillId="0" borderId="19" xfId="0" applyNumberFormat="1" applyFont="1" applyBorder="1" applyAlignment="1">
      <alignment horizontal="right" vertical="center"/>
    </xf>
    <xf numFmtId="0" fontId="21" fillId="0" borderId="19" xfId="0" applyFont="1" applyBorder="1" applyAlignment="1">
      <alignment vertical="center"/>
    </xf>
    <xf numFmtId="0" fontId="43" fillId="0" borderId="19" xfId="0" applyFont="1" applyBorder="1" applyAlignment="1">
      <alignment horizontal="center" vertical="center"/>
    </xf>
    <xf numFmtId="2" fontId="21" fillId="34" borderId="23" xfId="0" applyNumberFormat="1" applyFont="1" applyFill="1" applyBorder="1" applyAlignment="1">
      <alignment horizontal="right" vertical="center"/>
    </xf>
    <xf numFmtId="0" fontId="22" fillId="0" borderId="17" xfId="0" applyFont="1" applyBorder="1" applyAlignment="1">
      <alignment wrapText="1"/>
    </xf>
    <xf numFmtId="0" fontId="20" fillId="0" borderId="0" xfId="0" applyFont="1" applyAlignment="1">
      <alignment horizontal="center" vertical="top" wrapText="1"/>
    </xf>
    <xf numFmtId="0" fontId="20" fillId="0" borderId="17" xfId="0" applyFont="1" applyBorder="1" applyAlignment="1">
      <alignment horizontal="left" wrapText="1"/>
    </xf>
    <xf numFmtId="0" fontId="27" fillId="34" borderId="18" xfId="0" applyFont="1" applyFill="1" applyBorder="1" applyAlignment="1">
      <alignment horizontal="center" vertical="center" wrapText="1"/>
    </xf>
    <xf numFmtId="0" fontId="20" fillId="34" borderId="0" xfId="0" applyFont="1" applyFill="1" applyAlignment="1">
      <alignment horizontal="left" vertical="top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vertical="center" wrapText="1"/>
    </xf>
    <xf numFmtId="0" fontId="21" fillId="34" borderId="0" xfId="0" applyFont="1" applyFill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0" fillId="34" borderId="20" xfId="0" applyFont="1" applyFill="1" applyBorder="1" applyAlignment="1">
      <alignment horizontal="left" vertical="center" wrapText="1"/>
    </xf>
    <xf numFmtId="0" fontId="20" fillId="34" borderId="21" xfId="0" applyFont="1" applyFill="1" applyBorder="1" applyAlignment="1">
      <alignment horizontal="left" vertical="center" wrapText="1"/>
    </xf>
    <xf numFmtId="0" fontId="20" fillId="34" borderId="22" xfId="0" applyFont="1" applyFill="1" applyBorder="1" applyAlignment="1">
      <alignment horizontal="left" vertical="center" wrapText="1"/>
    </xf>
    <xf numFmtId="0" fontId="27" fillId="0" borderId="18" xfId="0" applyFont="1" applyBorder="1" applyAlignment="1">
      <alignment horizontal="center" vertical="center" wrapText="1"/>
    </xf>
    <xf numFmtId="0" fontId="20" fillId="34" borderId="0" xfId="0" applyFont="1" applyFill="1" applyAlignment="1">
      <alignment vertical="center" wrapText="1"/>
    </xf>
    <xf numFmtId="0" fontId="29" fillId="34" borderId="0" xfId="0" applyFont="1" applyFill="1" applyAlignment="1">
      <alignment horizontal="center" vertical="center" wrapText="1"/>
    </xf>
    <xf numFmtId="0" fontId="31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32" fillId="0" borderId="17" xfId="0" applyFont="1" applyBorder="1" applyAlignment="1">
      <alignment horizontal="right" vertical="center" wrapText="1"/>
    </xf>
    <xf numFmtId="0" fontId="29" fillId="34" borderId="20" xfId="0" applyFont="1" applyFill="1" applyBorder="1" applyAlignment="1">
      <alignment horizontal="center" vertical="center" wrapText="1"/>
    </xf>
    <xf numFmtId="0" fontId="29" fillId="34" borderId="21" xfId="0" applyFont="1" applyFill="1" applyBorder="1" applyAlignment="1">
      <alignment horizontal="center" vertical="center" wrapText="1"/>
    </xf>
    <xf numFmtId="0" fontId="29" fillId="34" borderId="22" xfId="0" applyFont="1" applyFill="1" applyBorder="1" applyAlignment="1">
      <alignment horizontal="center" vertical="center" wrapText="1"/>
    </xf>
    <xf numFmtId="0" fontId="20" fillId="34" borderId="20" xfId="0" applyFont="1" applyFill="1" applyBorder="1" applyAlignment="1">
      <alignment horizontal="center" vertical="center" wrapText="1"/>
    </xf>
    <xf numFmtId="0" fontId="20" fillId="34" borderId="21" xfId="0" applyFont="1" applyFill="1" applyBorder="1" applyAlignment="1">
      <alignment horizontal="center" vertical="center" wrapText="1"/>
    </xf>
    <xf numFmtId="0" fontId="20" fillId="34" borderId="22" xfId="0" applyFont="1" applyFill="1" applyBorder="1" applyAlignment="1">
      <alignment horizontal="center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9" fillId="35" borderId="20" xfId="0" applyFont="1" applyFill="1" applyBorder="1" applyAlignment="1">
      <alignment horizontal="left" vertical="center" wrapText="1"/>
    </xf>
    <xf numFmtId="0" fontId="29" fillId="35" borderId="21" xfId="0" applyFont="1" applyFill="1" applyBorder="1" applyAlignment="1">
      <alignment horizontal="left" vertical="center" wrapText="1"/>
    </xf>
    <xf numFmtId="0" fontId="29" fillId="35" borderId="22" xfId="0" applyFont="1" applyFill="1" applyBorder="1" applyAlignment="1">
      <alignment horizontal="left" vertical="center" wrapText="1"/>
    </xf>
    <xf numFmtId="0" fontId="29" fillId="34" borderId="18" xfId="0" applyFont="1" applyFill="1" applyBorder="1" applyAlignment="1">
      <alignment horizontal="left" vertical="center" wrapText="1"/>
    </xf>
    <xf numFmtId="0" fontId="20" fillId="34" borderId="30" xfId="0" applyFont="1" applyFill="1" applyBorder="1" applyAlignment="1">
      <alignment horizontal="left" wrapText="1"/>
    </xf>
    <xf numFmtId="0" fontId="20" fillId="34" borderId="17" xfId="0" applyFont="1" applyFill="1" applyBorder="1" applyAlignment="1">
      <alignment horizontal="center" wrapText="1"/>
    </xf>
    <xf numFmtId="0" fontId="20" fillId="34" borderId="18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left" wrapText="1"/>
    </xf>
    <xf numFmtId="0" fontId="20" fillId="0" borderId="17" xfId="0" applyFont="1" applyBorder="1" applyAlignment="1">
      <alignment horizontal="center" wrapText="1"/>
    </xf>
    <xf numFmtId="0" fontId="20" fillId="0" borderId="0" xfId="0" applyFont="1" applyAlignment="1">
      <alignment horizontal="left" vertical="center" wrapText="1"/>
    </xf>
    <xf numFmtId="0" fontId="20" fillId="0" borderId="18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9" fillId="0" borderId="0" xfId="0" applyFont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center"/>
    </xf>
    <xf numFmtId="0" fontId="21" fillId="0" borderId="20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1" fillId="33" borderId="20" xfId="0" applyFont="1" applyFill="1" applyBorder="1" applyAlignment="1">
      <alignment vertical="center" wrapText="1"/>
    </xf>
    <xf numFmtId="0" fontId="21" fillId="33" borderId="21" xfId="0" applyFont="1" applyFill="1" applyBorder="1" applyAlignment="1">
      <alignment vertical="center" wrapText="1"/>
    </xf>
    <xf numFmtId="0" fontId="21" fillId="33" borderId="22" xfId="0" applyFont="1" applyFill="1" applyBorder="1" applyAlignment="1">
      <alignment vertical="center" wrapText="1"/>
    </xf>
    <xf numFmtId="0" fontId="22" fillId="0" borderId="20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22" fillId="0" borderId="22" xfId="0" applyFont="1" applyBorder="1" applyAlignment="1">
      <alignment vertical="center" wrapText="1"/>
    </xf>
    <xf numFmtId="0" fontId="28" fillId="0" borderId="18" xfId="0" applyFont="1" applyBorder="1" applyAlignment="1">
      <alignment horizontal="left" wrapText="1"/>
    </xf>
    <xf numFmtId="0" fontId="22" fillId="0" borderId="20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42" fillId="0" borderId="20" xfId="0" applyFont="1" applyBorder="1" applyAlignment="1">
      <alignment horizontal="left" vertical="center" wrapText="1"/>
    </xf>
    <xf numFmtId="0" fontId="42" fillId="0" borderId="21" xfId="0" applyFont="1" applyBorder="1" applyAlignment="1">
      <alignment horizontal="left" vertical="center" wrapText="1"/>
    </xf>
    <xf numFmtId="0" fontId="42" fillId="0" borderId="22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0" xfId="0" applyFont="1" applyBorder="1" applyAlignment="1">
      <alignment vertical="center" wrapText="1"/>
    </xf>
    <xf numFmtId="0" fontId="21" fillId="0" borderId="21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1" fillId="0" borderId="20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20" fillId="0" borderId="0" xfId="0" applyFont="1" applyAlignment="1">
      <alignment horizontal="left" vertical="top" wrapText="1"/>
    </xf>
    <xf numFmtId="0" fontId="20" fillId="0" borderId="18" xfId="0" applyFont="1" applyBorder="1" applyAlignment="1">
      <alignment horizontal="center" vertical="top" wrapText="1"/>
    </xf>
    <xf numFmtId="0" fontId="22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center"/>
    </xf>
    <xf numFmtId="0" fontId="20" fillId="0" borderId="17" xfId="0" applyFont="1" applyBorder="1" applyAlignment="1">
      <alignment horizontal="left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2" fontId="29" fillId="33" borderId="31" xfId="0" applyNumberFormat="1" applyFont="1" applyFill="1" applyBorder="1" applyAlignment="1">
      <alignment horizontal="right" vertical="center"/>
    </xf>
    <xf numFmtId="2" fontId="20" fillId="34" borderId="32" xfId="0" applyNumberFormat="1" applyFont="1" applyFill="1" applyBorder="1" applyAlignment="1">
      <alignment horizontal="right" vertical="center"/>
    </xf>
    <xf numFmtId="2" fontId="29" fillId="33" borderId="32" xfId="0" applyNumberFormat="1" applyFont="1" applyFill="1" applyBorder="1" applyAlignment="1">
      <alignment horizontal="right" vertical="center"/>
    </xf>
    <xf numFmtId="2" fontId="29" fillId="35" borderId="32" xfId="0" applyNumberFormat="1" applyFont="1" applyFill="1" applyBorder="1" applyAlignment="1">
      <alignment horizontal="right" vertical="center"/>
    </xf>
    <xf numFmtId="2" fontId="20" fillId="34" borderId="31" xfId="0" applyNumberFormat="1" applyFont="1" applyFill="1" applyBorder="1" applyAlignment="1">
      <alignment horizontal="right" vertical="center"/>
    </xf>
    <xf numFmtId="2" fontId="20" fillId="34" borderId="33" xfId="0" applyNumberFormat="1" applyFont="1" applyFill="1" applyBorder="1" applyAlignment="1">
      <alignment horizontal="right" vertical="center"/>
    </xf>
    <xf numFmtId="2" fontId="20" fillId="34" borderId="34" xfId="0" applyNumberFormat="1" applyFont="1" applyFill="1" applyBorder="1" applyAlignment="1">
      <alignment horizontal="right" vertical="center"/>
    </xf>
    <xf numFmtId="2" fontId="29" fillId="35" borderId="31" xfId="0" applyNumberFormat="1" applyFont="1" applyFill="1" applyBorder="1" applyAlignment="1">
      <alignment horizontal="right" vertical="center"/>
    </xf>
    <xf numFmtId="2" fontId="21" fillId="33" borderId="31" xfId="0" applyNumberFormat="1" applyFont="1" applyFill="1" applyBorder="1" applyAlignment="1">
      <alignment horizontal="right" vertical="center"/>
    </xf>
    <xf numFmtId="2" fontId="22" fillId="0" borderId="31" xfId="0" applyNumberFormat="1" applyFont="1" applyBorder="1" applyAlignment="1">
      <alignment horizontal="right" vertical="center"/>
    </xf>
    <xf numFmtId="2" fontId="22" fillId="34" borderId="32" xfId="0" applyNumberFormat="1" applyFont="1" applyFill="1" applyBorder="1" applyAlignment="1">
      <alignment horizontal="right" vertical="center"/>
    </xf>
    <xf numFmtId="2" fontId="21" fillId="0" borderId="31" xfId="0" applyNumberFormat="1" applyFont="1" applyBorder="1" applyAlignment="1">
      <alignment horizontal="right" vertical="center"/>
    </xf>
    <xf numFmtId="2" fontId="21" fillId="34" borderId="32" xfId="0" applyNumberFormat="1" applyFont="1" applyFill="1" applyBorder="1" applyAlignment="1">
      <alignment horizontal="right" vertical="center"/>
    </xf>
    <xf numFmtId="2" fontId="20" fillId="34" borderId="0" xfId="0" applyNumberFormat="1" applyFont="1" applyFill="1" applyAlignment="1">
      <alignment vertical="center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A1701-F416-4F98-9A98-F14453452AC4}">
  <sheetPr>
    <pageSetUpPr fitToPage="1"/>
  </sheetPr>
  <dimension ref="A1:I108"/>
  <sheetViews>
    <sheetView topLeftCell="A51" workbookViewId="0">
      <selection activeCell="F72" sqref="F72"/>
    </sheetView>
  </sheetViews>
  <sheetFormatPr defaultColWidth="9.7109375" defaultRowHeight="12.75"/>
  <cols>
    <col min="1" max="1" width="5.5703125" style="27" customWidth="1"/>
    <col min="2" max="2" width="10.5703125" style="27" customWidth="1"/>
    <col min="3" max="3" width="3.140625" style="28" customWidth="1"/>
    <col min="4" max="4" width="2.7109375" style="28" customWidth="1"/>
    <col min="5" max="5" width="59" style="28" customWidth="1"/>
    <col min="6" max="6" width="7.7109375" style="28" customWidth="1"/>
    <col min="7" max="8" width="12.85546875" style="27" customWidth="1"/>
    <col min="9" max="9" width="13.28515625" style="27" customWidth="1"/>
    <col min="10" max="16384" width="9.7109375" style="27"/>
  </cols>
  <sheetData>
    <row r="1" spans="1:8" ht="30" customHeight="1">
      <c r="B1" s="154" t="s">
        <v>0</v>
      </c>
      <c r="C1" s="154"/>
      <c r="D1" s="154"/>
      <c r="E1" s="154"/>
      <c r="F1" s="154"/>
      <c r="G1" s="154"/>
      <c r="H1" s="154"/>
    </row>
    <row r="2" spans="1:8" ht="12.75" customHeight="1">
      <c r="A2" s="20"/>
      <c r="E2" s="155" t="s">
        <v>44</v>
      </c>
      <c r="F2" s="155"/>
      <c r="G2" s="155"/>
      <c r="H2" s="155"/>
    </row>
    <row r="3" spans="1:8" ht="13.35" customHeight="1">
      <c r="A3" s="20"/>
      <c r="E3" s="156" t="s">
        <v>45</v>
      </c>
      <c r="F3" s="156"/>
      <c r="G3" s="156"/>
      <c r="H3" s="156"/>
    </row>
    <row r="4" spans="1:8" ht="13.35" customHeight="1">
      <c r="A4" s="20"/>
    </row>
    <row r="5" spans="1:8" ht="13.35" customHeight="1">
      <c r="A5" s="20"/>
      <c r="B5" s="157" t="s">
        <v>46</v>
      </c>
      <c r="C5" s="157"/>
      <c r="D5" s="157"/>
      <c r="E5" s="157"/>
      <c r="F5" s="157"/>
      <c r="G5" s="157"/>
      <c r="H5" s="157"/>
    </row>
    <row r="6" spans="1:8" ht="25.5" customHeight="1">
      <c r="A6" s="20"/>
      <c r="B6" s="157"/>
      <c r="C6" s="157"/>
      <c r="D6" s="157"/>
      <c r="E6" s="157"/>
      <c r="F6" s="157"/>
      <c r="G6" s="157"/>
      <c r="H6" s="157"/>
    </row>
    <row r="7" spans="1:8" ht="15.6" customHeight="1">
      <c r="A7" s="20"/>
      <c r="B7" s="158" t="s">
        <v>47</v>
      </c>
      <c r="C7" s="158"/>
      <c r="D7" s="158"/>
      <c r="E7" s="158"/>
      <c r="F7" s="158"/>
      <c r="G7" s="158"/>
      <c r="H7" s="158"/>
    </row>
    <row r="8" spans="1:8" ht="13.35" customHeight="1">
      <c r="A8" s="20"/>
      <c r="B8" s="153" t="s">
        <v>48</v>
      </c>
      <c r="C8" s="153"/>
      <c r="D8" s="153"/>
      <c r="E8" s="153"/>
      <c r="F8" s="153"/>
      <c r="G8" s="153"/>
      <c r="H8" s="153"/>
    </row>
    <row r="9" spans="1:8" ht="12.75" customHeight="1">
      <c r="A9" s="20"/>
      <c r="B9" s="158" t="s">
        <v>49</v>
      </c>
      <c r="C9" s="158"/>
      <c r="D9" s="158"/>
      <c r="E9" s="158"/>
      <c r="F9" s="158"/>
      <c r="G9" s="158"/>
      <c r="H9" s="158"/>
    </row>
    <row r="10" spans="1:8" ht="13.35" customHeight="1">
      <c r="A10" s="20"/>
      <c r="B10" s="162" t="s">
        <v>50</v>
      </c>
      <c r="C10" s="162"/>
      <c r="D10" s="162"/>
      <c r="E10" s="162"/>
      <c r="F10" s="162"/>
      <c r="G10" s="162"/>
      <c r="H10" s="162"/>
    </row>
    <row r="11" spans="1:8" ht="13.35" customHeight="1">
      <c r="A11" s="20"/>
      <c r="B11" s="29"/>
      <c r="C11" s="29"/>
      <c r="D11" s="29"/>
      <c r="E11" s="29"/>
      <c r="F11" s="29"/>
      <c r="G11" s="29"/>
      <c r="H11" s="29"/>
    </row>
    <row r="12" spans="1:8" ht="13.35" customHeight="1">
      <c r="A12" s="20"/>
      <c r="B12" s="163"/>
      <c r="C12" s="163"/>
      <c r="D12" s="163"/>
      <c r="E12" s="163"/>
      <c r="F12" s="163"/>
    </row>
    <row r="13" spans="1:8" ht="13.35" customHeight="1">
      <c r="A13" s="20"/>
      <c r="B13" s="164" t="s">
        <v>51</v>
      </c>
      <c r="C13" s="164"/>
      <c r="D13" s="164"/>
      <c r="E13" s="164"/>
      <c r="F13" s="164"/>
      <c r="G13" s="164"/>
      <c r="H13" s="164"/>
    </row>
    <row r="14" spans="1:8" ht="13.35" customHeight="1">
      <c r="A14" s="20"/>
      <c r="B14" s="164" t="s">
        <v>52</v>
      </c>
      <c r="C14" s="164"/>
      <c r="D14" s="164"/>
      <c r="E14" s="164"/>
      <c r="F14" s="164"/>
      <c r="G14" s="164"/>
      <c r="H14" s="164"/>
    </row>
    <row r="15" spans="1:8" ht="13.35" customHeight="1">
      <c r="A15" s="20"/>
      <c r="B15" s="30"/>
      <c r="C15" s="31"/>
      <c r="D15" s="31"/>
      <c r="E15" s="31"/>
      <c r="F15" s="31"/>
      <c r="G15" s="32"/>
      <c r="H15" s="32"/>
    </row>
    <row r="16" spans="1:8" ht="13.35" customHeight="1">
      <c r="A16" s="20"/>
      <c r="B16" s="165" t="s">
        <v>53</v>
      </c>
      <c r="C16" s="165"/>
      <c r="D16" s="165"/>
      <c r="E16" s="165"/>
      <c r="F16" s="165"/>
      <c r="G16" s="165"/>
      <c r="H16" s="165"/>
    </row>
    <row r="17" spans="1:8" ht="13.35" customHeight="1">
      <c r="A17" s="20"/>
      <c r="B17" s="166" t="s">
        <v>54</v>
      </c>
      <c r="C17" s="166"/>
      <c r="D17" s="166"/>
      <c r="E17" s="166"/>
      <c r="F17" s="166"/>
      <c r="G17" s="166"/>
      <c r="H17" s="166"/>
    </row>
    <row r="18" spans="1:8" ht="12.75" customHeight="1">
      <c r="A18" s="20"/>
      <c r="B18" s="30"/>
      <c r="C18" s="33"/>
      <c r="D18" s="33"/>
      <c r="E18" s="167" t="s">
        <v>55</v>
      </c>
      <c r="F18" s="167"/>
      <c r="G18" s="167"/>
      <c r="H18" s="167"/>
    </row>
    <row r="19" spans="1:8" ht="67.5" customHeight="1">
      <c r="A19" s="20"/>
      <c r="B19" s="34" t="s">
        <v>5</v>
      </c>
      <c r="C19" s="168" t="s">
        <v>56</v>
      </c>
      <c r="D19" s="169"/>
      <c r="E19" s="170"/>
      <c r="F19" s="35" t="s">
        <v>57</v>
      </c>
      <c r="G19" s="36" t="s">
        <v>58</v>
      </c>
      <c r="H19" s="36" t="s">
        <v>59</v>
      </c>
    </row>
    <row r="20" spans="1:8" ht="12.75" customHeight="1">
      <c r="A20" s="20"/>
      <c r="B20" s="37">
        <v>1</v>
      </c>
      <c r="C20" s="171">
        <v>2</v>
      </c>
      <c r="D20" s="172"/>
      <c r="E20" s="173"/>
      <c r="F20" s="38">
        <v>3</v>
      </c>
      <c r="G20" s="39">
        <v>4</v>
      </c>
      <c r="H20" s="39">
        <v>5</v>
      </c>
    </row>
    <row r="21" spans="1:8" s="28" customFormat="1" ht="12.75" customHeight="1">
      <c r="A21" s="20"/>
      <c r="B21" s="40" t="s">
        <v>20</v>
      </c>
      <c r="C21" s="41" t="s">
        <v>60</v>
      </c>
      <c r="D21" s="42"/>
      <c r="E21" s="43"/>
      <c r="F21" s="44"/>
      <c r="G21" s="244">
        <f>SUM(G22,G27,G37,G38,G39)</f>
        <v>99115.520000000004</v>
      </c>
      <c r="H21" s="45">
        <f>SUM(H22,H27,H37,H38,H39)</f>
        <v>104272.47</v>
      </c>
    </row>
    <row r="22" spans="1:8" s="28" customFormat="1" ht="12.75" customHeight="1">
      <c r="A22" s="20"/>
      <c r="B22" s="39" t="s">
        <v>22</v>
      </c>
      <c r="C22" s="46" t="s">
        <v>61</v>
      </c>
      <c r="D22" s="47"/>
      <c r="E22" s="48"/>
      <c r="F22" s="38" t="s">
        <v>281</v>
      </c>
      <c r="G22" s="245">
        <f>SUM(G23:G26)</f>
        <v>427.86</v>
      </c>
      <c r="H22" s="49">
        <f>SUM(H23:H26)</f>
        <v>570.48</v>
      </c>
    </row>
    <row r="23" spans="1:8" s="28" customFormat="1" ht="12.75" customHeight="1">
      <c r="A23" s="20"/>
      <c r="B23" s="38" t="s">
        <v>62</v>
      </c>
      <c r="C23" s="50"/>
      <c r="D23" s="51" t="s">
        <v>63</v>
      </c>
      <c r="E23" s="52"/>
      <c r="F23" s="53"/>
      <c r="G23" s="245" t="s">
        <v>24</v>
      </c>
      <c r="H23" s="49" t="s">
        <v>24</v>
      </c>
    </row>
    <row r="24" spans="1:8" s="28" customFormat="1" ht="12.75" customHeight="1">
      <c r="A24" s="20"/>
      <c r="B24" s="38" t="s">
        <v>64</v>
      </c>
      <c r="C24" s="50"/>
      <c r="D24" s="51" t="s">
        <v>65</v>
      </c>
      <c r="E24" s="54"/>
      <c r="F24" s="55"/>
      <c r="G24" s="245">
        <v>427.86</v>
      </c>
      <c r="H24" s="49">
        <v>570.48</v>
      </c>
    </row>
    <row r="25" spans="1:8" s="28" customFormat="1" ht="12.75" customHeight="1">
      <c r="A25" s="20"/>
      <c r="B25" s="38" t="s">
        <v>66</v>
      </c>
      <c r="C25" s="50"/>
      <c r="D25" s="51" t="s">
        <v>67</v>
      </c>
      <c r="E25" s="54"/>
      <c r="F25" s="39"/>
      <c r="G25" s="245" t="s">
        <v>24</v>
      </c>
      <c r="H25" s="49" t="s">
        <v>24</v>
      </c>
    </row>
    <row r="26" spans="1:8" s="28" customFormat="1" ht="12.75" customHeight="1">
      <c r="A26" s="20"/>
      <c r="B26" s="38" t="s">
        <v>68</v>
      </c>
      <c r="C26" s="50"/>
      <c r="D26" s="51" t="s">
        <v>69</v>
      </c>
      <c r="E26" s="54"/>
      <c r="F26" s="55"/>
      <c r="G26" s="245" t="s">
        <v>24</v>
      </c>
      <c r="H26" s="49" t="s">
        <v>24</v>
      </c>
    </row>
    <row r="27" spans="1:8" s="28" customFormat="1" ht="12.75" customHeight="1">
      <c r="A27" s="20"/>
      <c r="B27" s="56" t="s">
        <v>25</v>
      </c>
      <c r="C27" s="57" t="s">
        <v>70</v>
      </c>
      <c r="D27" s="58"/>
      <c r="E27" s="59"/>
      <c r="F27" s="39" t="s">
        <v>282</v>
      </c>
      <c r="G27" s="245">
        <f>SUM(G28:G36)</f>
        <v>98687.66</v>
      </c>
      <c r="H27" s="49">
        <f>SUM(H28:H36)</f>
        <v>103701.99</v>
      </c>
    </row>
    <row r="28" spans="1:8" s="28" customFormat="1" ht="12.75" customHeight="1">
      <c r="A28" s="20"/>
      <c r="B28" s="38" t="s">
        <v>71</v>
      </c>
      <c r="C28" s="50"/>
      <c r="D28" s="51" t="s">
        <v>72</v>
      </c>
      <c r="E28" s="54"/>
      <c r="F28" s="55"/>
      <c r="G28" s="245" t="s">
        <v>24</v>
      </c>
      <c r="H28" s="49" t="s">
        <v>24</v>
      </c>
    </row>
    <row r="29" spans="1:8" s="28" customFormat="1" ht="12.75" customHeight="1">
      <c r="A29" s="20"/>
      <c r="B29" s="38" t="s">
        <v>73</v>
      </c>
      <c r="C29" s="50"/>
      <c r="D29" s="51" t="s">
        <v>74</v>
      </c>
      <c r="E29" s="54"/>
      <c r="F29" s="55"/>
      <c r="G29" s="245">
        <v>74030.240000000005</v>
      </c>
      <c r="H29" s="49">
        <v>74598.5</v>
      </c>
    </row>
    <row r="30" spans="1:8" s="28" customFormat="1" ht="12.75" customHeight="1">
      <c r="A30" s="20"/>
      <c r="B30" s="38" t="s">
        <v>75</v>
      </c>
      <c r="C30" s="50"/>
      <c r="D30" s="51" t="s">
        <v>76</v>
      </c>
      <c r="E30" s="54"/>
      <c r="F30" s="55"/>
      <c r="G30" s="245">
        <v>1589.78</v>
      </c>
      <c r="H30" s="49">
        <v>1688.03</v>
      </c>
    </row>
    <row r="31" spans="1:8" s="28" customFormat="1" ht="12.75" customHeight="1">
      <c r="A31" s="20"/>
      <c r="B31" s="38" t="s">
        <v>77</v>
      </c>
      <c r="C31" s="50"/>
      <c r="D31" s="51" t="s">
        <v>78</v>
      </c>
      <c r="E31" s="54"/>
      <c r="F31" s="55"/>
      <c r="G31" s="245">
        <v>1467.93</v>
      </c>
      <c r="H31" s="49">
        <v>1558.71</v>
      </c>
    </row>
    <row r="32" spans="1:8" s="28" customFormat="1" ht="12.75" customHeight="1">
      <c r="A32" s="20"/>
      <c r="B32" s="38" t="s">
        <v>79</v>
      </c>
      <c r="C32" s="50"/>
      <c r="D32" s="51" t="s">
        <v>80</v>
      </c>
      <c r="E32" s="54"/>
      <c r="F32" s="55"/>
      <c r="G32" s="245">
        <v>1.1599999999999</v>
      </c>
      <c r="H32" s="49">
        <v>1.1599999999999</v>
      </c>
    </row>
    <row r="33" spans="1:9" s="28" customFormat="1" ht="12.75" customHeight="1">
      <c r="A33" s="20"/>
      <c r="B33" s="38" t="s">
        <v>81</v>
      </c>
      <c r="C33" s="50"/>
      <c r="D33" s="51" t="s">
        <v>82</v>
      </c>
      <c r="E33" s="54"/>
      <c r="F33" s="55"/>
      <c r="G33" s="245">
        <v>8034.53</v>
      </c>
      <c r="H33" s="49">
        <v>8926.9699999999993</v>
      </c>
    </row>
    <row r="34" spans="1:9" s="28" customFormat="1" ht="12.75" customHeight="1">
      <c r="A34" s="20"/>
      <c r="B34" s="38" t="s">
        <v>83</v>
      </c>
      <c r="C34" s="50"/>
      <c r="D34" s="51" t="s">
        <v>84</v>
      </c>
      <c r="E34" s="54"/>
      <c r="F34" s="55"/>
      <c r="G34" s="245">
        <v>13564.02</v>
      </c>
      <c r="H34" s="49">
        <v>16928.62</v>
      </c>
    </row>
    <row r="35" spans="1:9" s="28" customFormat="1" ht="12.75" customHeight="1">
      <c r="A35" s="20"/>
      <c r="B35" s="38" t="s">
        <v>85</v>
      </c>
      <c r="C35" s="60"/>
      <c r="D35" s="61" t="s">
        <v>86</v>
      </c>
      <c r="E35" s="62"/>
      <c r="F35" s="55"/>
      <c r="G35" s="245" t="s">
        <v>24</v>
      </c>
      <c r="H35" s="49" t="s">
        <v>24</v>
      </c>
    </row>
    <row r="36" spans="1:9" s="28" customFormat="1" ht="12.75" customHeight="1">
      <c r="A36" s="20"/>
      <c r="B36" s="38" t="s">
        <v>87</v>
      </c>
      <c r="C36" s="50"/>
      <c r="D36" s="51" t="s">
        <v>88</v>
      </c>
      <c r="E36" s="54"/>
      <c r="F36" s="39"/>
      <c r="G36" s="245">
        <v>0</v>
      </c>
      <c r="H36" s="49">
        <v>0</v>
      </c>
    </row>
    <row r="37" spans="1:9" s="28" customFormat="1" ht="12.75" customHeight="1">
      <c r="A37" s="20"/>
      <c r="B37" s="39" t="s">
        <v>89</v>
      </c>
      <c r="C37" s="63" t="s">
        <v>90</v>
      </c>
      <c r="D37" s="63"/>
      <c r="E37" s="64"/>
      <c r="F37" s="39"/>
      <c r="G37" s="245" t="s">
        <v>24</v>
      </c>
      <c r="H37" s="49" t="s">
        <v>24</v>
      </c>
    </row>
    <row r="38" spans="1:9" s="28" customFormat="1" ht="12.75" customHeight="1">
      <c r="A38" s="20"/>
      <c r="B38" s="39" t="s">
        <v>91</v>
      </c>
      <c r="C38" s="63" t="s">
        <v>92</v>
      </c>
      <c r="D38" s="63"/>
      <c r="E38" s="64"/>
      <c r="F38" s="55"/>
      <c r="G38" s="245" t="s">
        <v>24</v>
      </c>
      <c r="H38" s="49" t="s">
        <v>24</v>
      </c>
    </row>
    <row r="39" spans="1:9" s="28" customFormat="1" ht="12.75" customHeight="1">
      <c r="A39" s="20"/>
      <c r="B39" s="39" t="s">
        <v>93</v>
      </c>
      <c r="C39" s="63" t="s">
        <v>94</v>
      </c>
      <c r="D39" s="50"/>
      <c r="E39" s="65"/>
      <c r="F39" s="55"/>
      <c r="G39" s="245" t="s">
        <v>24</v>
      </c>
      <c r="H39" s="49" t="s">
        <v>24</v>
      </c>
    </row>
    <row r="40" spans="1:9" s="28" customFormat="1" ht="12.75" customHeight="1">
      <c r="A40" s="20"/>
      <c r="B40" s="40" t="s">
        <v>27</v>
      </c>
      <c r="C40" s="41" t="s">
        <v>95</v>
      </c>
      <c r="D40" s="42"/>
      <c r="E40" s="43"/>
      <c r="F40" s="66"/>
      <c r="G40" s="246" t="s">
        <v>24</v>
      </c>
      <c r="H40" s="67" t="s">
        <v>24</v>
      </c>
    </row>
    <row r="41" spans="1:9" s="28" customFormat="1" ht="12.75" customHeight="1">
      <c r="A41" s="20"/>
      <c r="B41" s="40" t="s">
        <v>31</v>
      </c>
      <c r="C41" s="41" t="s">
        <v>96</v>
      </c>
      <c r="D41" s="42"/>
      <c r="E41" s="43"/>
      <c r="F41" s="68"/>
      <c r="G41" s="244">
        <f>SUM(G42,G43,G44,G50,G51)</f>
        <v>472903.05999999994</v>
      </c>
      <c r="H41" s="45">
        <f>SUM(H42,H43,H44,H50,H51)</f>
        <v>532269.13</v>
      </c>
    </row>
    <row r="42" spans="1:9" s="28" customFormat="1" ht="12.75" customHeight="1">
      <c r="A42" s="20"/>
      <c r="B42" s="37" t="s">
        <v>33</v>
      </c>
      <c r="C42" s="69" t="s">
        <v>97</v>
      </c>
      <c r="D42" s="60"/>
      <c r="E42" s="70"/>
      <c r="F42" s="39" t="s">
        <v>283</v>
      </c>
      <c r="G42" s="245">
        <v>375.99</v>
      </c>
      <c r="H42" s="49">
        <v>268.57</v>
      </c>
    </row>
    <row r="43" spans="1:9" s="28" customFormat="1" ht="12.75" customHeight="1">
      <c r="A43" s="20"/>
      <c r="B43" s="37" t="s">
        <v>34</v>
      </c>
      <c r="C43" s="71" t="s">
        <v>98</v>
      </c>
      <c r="D43" s="72"/>
      <c r="E43" s="73"/>
      <c r="F43" s="39" t="s">
        <v>284</v>
      </c>
      <c r="G43" s="245">
        <v>1905.92</v>
      </c>
      <c r="H43" s="49">
        <v>783.95</v>
      </c>
    </row>
    <row r="44" spans="1:9" s="28" customFormat="1" ht="12.75" customHeight="1">
      <c r="A44" s="20"/>
      <c r="B44" s="37" t="s">
        <v>99</v>
      </c>
      <c r="C44" s="74" t="s">
        <v>100</v>
      </c>
      <c r="D44" s="75"/>
      <c r="E44" s="76"/>
      <c r="F44" s="39" t="s">
        <v>285</v>
      </c>
      <c r="G44" s="245">
        <f>SUM(G45:G49)</f>
        <v>432435.77999999997</v>
      </c>
      <c r="H44" s="49">
        <f>SUM(H45:H49)</f>
        <v>526452.77</v>
      </c>
    </row>
    <row r="45" spans="1:9" s="28" customFormat="1" ht="12.75" customHeight="1">
      <c r="A45" s="20"/>
      <c r="B45" s="77" t="s">
        <v>101</v>
      </c>
      <c r="C45" s="75"/>
      <c r="D45" s="78" t="s">
        <v>102</v>
      </c>
      <c r="E45" s="79"/>
      <c r="F45" s="39"/>
      <c r="G45" s="245" t="s">
        <v>24</v>
      </c>
      <c r="H45" s="49" t="s">
        <v>24</v>
      </c>
    </row>
    <row r="46" spans="1:9" s="28" customFormat="1" ht="12.75" customHeight="1">
      <c r="A46" s="20"/>
      <c r="B46" s="77" t="s">
        <v>103</v>
      </c>
      <c r="C46" s="60"/>
      <c r="D46" s="61" t="s">
        <v>104</v>
      </c>
      <c r="E46" s="62"/>
      <c r="F46" s="39"/>
      <c r="G46" s="245">
        <v>419855.54</v>
      </c>
      <c r="H46" s="49">
        <v>263055.11</v>
      </c>
      <c r="I46" s="257"/>
    </row>
    <row r="47" spans="1:9" s="28" customFormat="1" ht="12.75" customHeight="1">
      <c r="A47" s="20"/>
      <c r="B47" s="80" t="s">
        <v>105</v>
      </c>
      <c r="C47" s="60"/>
      <c r="D47" s="61" t="s">
        <v>106</v>
      </c>
      <c r="E47" s="81"/>
      <c r="F47" s="82"/>
      <c r="G47" s="245">
        <v>12443.29</v>
      </c>
      <c r="H47" s="49" t="s">
        <v>24</v>
      </c>
    </row>
    <row r="48" spans="1:9" s="28" customFormat="1" ht="12.75" customHeight="1">
      <c r="A48" s="20"/>
      <c r="B48" s="77" t="s">
        <v>107</v>
      </c>
      <c r="C48" s="60"/>
      <c r="D48" s="174" t="s">
        <v>108</v>
      </c>
      <c r="E48" s="175"/>
      <c r="F48" s="39"/>
      <c r="G48" s="245">
        <v>136.94999999999999</v>
      </c>
      <c r="H48" s="49">
        <v>342.55</v>
      </c>
    </row>
    <row r="49" spans="1:8" s="28" customFormat="1" ht="12.75" customHeight="1">
      <c r="A49" s="20"/>
      <c r="B49" s="77" t="s">
        <v>109</v>
      </c>
      <c r="C49" s="60"/>
      <c r="D49" s="61" t="s">
        <v>110</v>
      </c>
      <c r="E49" s="62"/>
      <c r="F49" s="39"/>
      <c r="G49" s="245">
        <v>0</v>
      </c>
      <c r="H49" s="49">
        <v>263055.11</v>
      </c>
    </row>
    <row r="50" spans="1:8" s="28" customFormat="1" ht="12.75" customHeight="1">
      <c r="A50" s="20"/>
      <c r="B50" s="37" t="s">
        <v>111</v>
      </c>
      <c r="C50" s="69" t="s">
        <v>112</v>
      </c>
      <c r="D50" s="69"/>
      <c r="E50" s="70"/>
      <c r="F50" s="39"/>
      <c r="G50" s="245" t="s">
        <v>24</v>
      </c>
      <c r="H50" s="49" t="s">
        <v>24</v>
      </c>
    </row>
    <row r="51" spans="1:8" s="28" customFormat="1" ht="12.75" customHeight="1">
      <c r="A51" s="20"/>
      <c r="B51" s="37" t="s">
        <v>113</v>
      </c>
      <c r="C51" s="69" t="s">
        <v>114</v>
      </c>
      <c r="D51" s="69"/>
      <c r="E51" s="70"/>
      <c r="F51" s="39" t="s">
        <v>289</v>
      </c>
      <c r="G51" s="245">
        <v>38185.370000000003</v>
      </c>
      <c r="H51" s="49">
        <v>4763.84</v>
      </c>
    </row>
    <row r="52" spans="1:8" s="28" customFormat="1" ht="12.75" customHeight="1">
      <c r="A52" s="20"/>
      <c r="B52" s="83" t="s">
        <v>35</v>
      </c>
      <c r="C52" s="84" t="s">
        <v>115</v>
      </c>
      <c r="D52" s="85"/>
      <c r="E52" s="86"/>
      <c r="F52" s="87"/>
      <c r="G52" s="247">
        <f>SUM(G21,G40,G41)</f>
        <v>572018.57999999996</v>
      </c>
      <c r="H52" s="88">
        <f>SUM(H21,H40,H41)</f>
        <v>636541.6</v>
      </c>
    </row>
    <row r="53" spans="1:8" s="28" customFormat="1" ht="12.75" customHeight="1">
      <c r="A53" s="20"/>
      <c r="B53" s="40" t="s">
        <v>39</v>
      </c>
      <c r="C53" s="41" t="s">
        <v>116</v>
      </c>
      <c r="D53" s="41"/>
      <c r="E53" s="89"/>
      <c r="F53" s="68" t="s">
        <v>287</v>
      </c>
      <c r="G53" s="244">
        <f>SUM(G54:G58)</f>
        <v>129064.37</v>
      </c>
      <c r="H53" s="45">
        <f>SUM(H54:H58)</f>
        <v>109330.86</v>
      </c>
    </row>
    <row r="54" spans="1:8" s="28" customFormat="1" ht="12.75" customHeight="1">
      <c r="A54" s="20"/>
      <c r="B54" s="39" t="s">
        <v>117</v>
      </c>
      <c r="C54" s="63" t="s">
        <v>118</v>
      </c>
      <c r="D54" s="63"/>
      <c r="E54" s="64"/>
      <c r="F54" s="39"/>
      <c r="G54" s="245">
        <v>25578.240000000002</v>
      </c>
      <c r="H54" s="49">
        <v>2557.0300000000002</v>
      </c>
    </row>
    <row r="55" spans="1:8" s="28" customFormat="1" ht="12.75" customHeight="1">
      <c r="A55" s="20"/>
      <c r="B55" s="56" t="s">
        <v>119</v>
      </c>
      <c r="C55" s="57" t="s">
        <v>120</v>
      </c>
      <c r="D55" s="58"/>
      <c r="E55" s="59"/>
      <c r="F55" s="56"/>
      <c r="G55" s="245">
        <v>41090.19</v>
      </c>
      <c r="H55" s="49">
        <v>43773.3</v>
      </c>
    </row>
    <row r="56" spans="1:8" s="28" customFormat="1" ht="12.75" customHeight="1">
      <c r="A56" s="20"/>
      <c r="B56" s="39" t="s">
        <v>121</v>
      </c>
      <c r="C56" s="159" t="s">
        <v>122</v>
      </c>
      <c r="D56" s="160"/>
      <c r="E56" s="161"/>
      <c r="F56" s="39"/>
      <c r="G56" s="245">
        <v>59640.07</v>
      </c>
      <c r="H56" s="49">
        <v>60244.66</v>
      </c>
    </row>
    <row r="57" spans="1:8" s="28" customFormat="1" ht="12.75" customHeight="1">
      <c r="A57" s="20"/>
      <c r="B57" s="39" t="s">
        <v>123</v>
      </c>
      <c r="C57" s="159" t="s">
        <v>124</v>
      </c>
      <c r="D57" s="160"/>
      <c r="E57" s="161"/>
      <c r="F57" s="39"/>
      <c r="G57" s="245" t="s">
        <v>24</v>
      </c>
      <c r="H57" s="49" t="s">
        <v>24</v>
      </c>
    </row>
    <row r="58" spans="1:8" s="28" customFormat="1" ht="12.75" customHeight="1">
      <c r="A58" s="20"/>
      <c r="B58" s="39" t="s">
        <v>125</v>
      </c>
      <c r="C58" s="63" t="s">
        <v>126</v>
      </c>
      <c r="D58" s="50"/>
      <c r="E58" s="65"/>
      <c r="F58" s="39"/>
      <c r="G58" s="245">
        <v>2755.87</v>
      </c>
      <c r="H58" s="49">
        <v>2755.87</v>
      </c>
    </row>
    <row r="59" spans="1:8" s="28" customFormat="1" ht="12.75" customHeight="1">
      <c r="A59" s="20"/>
      <c r="B59" s="40" t="s">
        <v>41</v>
      </c>
      <c r="C59" s="41" t="s">
        <v>127</v>
      </c>
      <c r="D59" s="42"/>
      <c r="E59" s="43"/>
      <c r="F59" s="68"/>
      <c r="G59" s="244">
        <f>SUM(G60,G61,G64)</f>
        <v>435217.64</v>
      </c>
      <c r="H59" s="45">
        <f>SUM(H60,H61,H64)</f>
        <v>263663.28999999998</v>
      </c>
    </row>
    <row r="60" spans="1:8" s="28" customFormat="1" ht="12.75" customHeight="1">
      <c r="A60" s="20"/>
      <c r="B60" s="38" t="s">
        <v>128</v>
      </c>
      <c r="C60" s="50" t="s">
        <v>129</v>
      </c>
      <c r="D60" s="51"/>
      <c r="E60" s="52"/>
      <c r="F60" s="39" t="s">
        <v>288</v>
      </c>
      <c r="G60" s="245">
        <v>24937.35</v>
      </c>
      <c r="H60" s="49">
        <v>24937.35</v>
      </c>
    </row>
    <row r="61" spans="1:8" s="28" customFormat="1" ht="12.75" customHeight="1">
      <c r="A61" s="20"/>
      <c r="B61" s="39" t="s">
        <v>130</v>
      </c>
      <c r="C61" s="46" t="s">
        <v>131</v>
      </c>
      <c r="D61" s="90"/>
      <c r="E61" s="91"/>
      <c r="F61" s="39"/>
      <c r="G61" s="245">
        <f>SUM(G62:G63)</f>
        <v>0</v>
      </c>
      <c r="H61" s="49">
        <f>SUM(H62:H63)</f>
        <v>0</v>
      </c>
    </row>
    <row r="62" spans="1:8" s="28" customFormat="1" ht="13.35" customHeight="1">
      <c r="A62" s="20"/>
      <c r="B62" s="38" t="s">
        <v>132</v>
      </c>
      <c r="C62" s="92"/>
      <c r="D62" s="51" t="s">
        <v>133</v>
      </c>
      <c r="E62" s="93"/>
      <c r="F62" s="39"/>
      <c r="G62" s="245" t="s">
        <v>24</v>
      </c>
      <c r="H62" s="49" t="s">
        <v>24</v>
      </c>
    </row>
    <row r="63" spans="1:8" s="28" customFormat="1" ht="12.75" customHeight="1">
      <c r="A63" s="20"/>
      <c r="B63" s="38" t="s">
        <v>134</v>
      </c>
      <c r="C63" s="50"/>
      <c r="D63" s="51" t="s">
        <v>135</v>
      </c>
      <c r="E63" s="54"/>
      <c r="F63" s="55"/>
      <c r="G63" s="245" t="s">
        <v>24</v>
      </c>
      <c r="H63" s="49" t="s">
        <v>24</v>
      </c>
    </row>
    <row r="64" spans="1:8" s="97" customFormat="1" ht="12.75" customHeight="1">
      <c r="A64" s="20"/>
      <c r="B64" s="37" t="s">
        <v>136</v>
      </c>
      <c r="C64" s="94" t="s">
        <v>137</v>
      </c>
      <c r="D64" s="95"/>
      <c r="E64" s="96"/>
      <c r="F64" s="37" t="s">
        <v>286</v>
      </c>
      <c r="G64" s="245">
        <f>SUM(G65:G68,G69:G69)</f>
        <v>410280.29000000004</v>
      </c>
      <c r="H64" s="49">
        <f>SUM(H65:H68,H69:H69)</f>
        <v>238725.94</v>
      </c>
    </row>
    <row r="65" spans="1:8" s="28" customFormat="1" ht="12.75" customHeight="1">
      <c r="A65" s="20"/>
      <c r="B65" s="38" t="s">
        <v>138</v>
      </c>
      <c r="C65" s="50"/>
      <c r="D65" s="51" t="s">
        <v>139</v>
      </c>
      <c r="E65" s="52"/>
      <c r="F65" s="39"/>
      <c r="G65" s="245" t="s">
        <v>24</v>
      </c>
      <c r="H65" s="49" t="s">
        <v>24</v>
      </c>
    </row>
    <row r="66" spans="1:8" s="28" customFormat="1" ht="12.75" customHeight="1">
      <c r="A66" s="20"/>
      <c r="B66" s="38" t="s">
        <v>140</v>
      </c>
      <c r="C66" s="92"/>
      <c r="D66" s="51" t="s">
        <v>141</v>
      </c>
      <c r="E66" s="93"/>
      <c r="F66" s="39"/>
      <c r="G66" s="245" t="s">
        <v>24</v>
      </c>
      <c r="H66" s="49" t="s">
        <v>24</v>
      </c>
    </row>
    <row r="67" spans="1:8" s="28" customFormat="1" ht="13.35" customHeight="1">
      <c r="A67" s="20"/>
      <c r="B67" s="38" t="s">
        <v>142</v>
      </c>
      <c r="C67" s="92"/>
      <c r="D67" s="51" t="s">
        <v>143</v>
      </c>
      <c r="E67" s="93"/>
      <c r="F67" s="39"/>
      <c r="G67" s="245">
        <v>3035.34</v>
      </c>
      <c r="H67" s="49">
        <v>463.89</v>
      </c>
    </row>
    <row r="68" spans="1:8" s="28" customFormat="1" ht="13.35" customHeight="1">
      <c r="A68" s="20"/>
      <c r="B68" s="98" t="s">
        <v>144</v>
      </c>
      <c r="C68" s="75"/>
      <c r="D68" s="51" t="s">
        <v>145</v>
      </c>
      <c r="E68" s="54"/>
      <c r="F68" s="39"/>
      <c r="G68" s="245">
        <v>170276.44</v>
      </c>
      <c r="H68" s="49">
        <v>0</v>
      </c>
    </row>
    <row r="69" spans="1:8" s="28" customFormat="1" ht="12.75" customHeight="1">
      <c r="A69" s="20"/>
      <c r="B69" s="38" t="s">
        <v>146</v>
      </c>
      <c r="C69" s="50"/>
      <c r="D69" s="51" t="s">
        <v>147</v>
      </c>
      <c r="E69" s="54"/>
      <c r="F69" s="55"/>
      <c r="G69" s="245">
        <f>SUM(G70,G71)</f>
        <v>236968.51</v>
      </c>
      <c r="H69" s="49">
        <f>SUM(H70,H71)</f>
        <v>238262.05</v>
      </c>
    </row>
    <row r="70" spans="1:8" s="28" customFormat="1" ht="12.75" customHeight="1">
      <c r="A70" s="20"/>
      <c r="B70" s="38" t="s">
        <v>148</v>
      </c>
      <c r="C70" s="99"/>
      <c r="D70" s="100"/>
      <c r="E70" s="101" t="s">
        <v>149</v>
      </c>
      <c r="F70" s="102"/>
      <c r="G70" s="248">
        <v>0</v>
      </c>
      <c r="H70" s="103">
        <v>0</v>
      </c>
    </row>
    <row r="71" spans="1:8" s="28" customFormat="1" ht="12.75" customHeight="1">
      <c r="A71" s="20"/>
      <c r="B71" s="38" t="s">
        <v>150</v>
      </c>
      <c r="C71" s="99"/>
      <c r="D71" s="100"/>
      <c r="E71" s="104" t="s">
        <v>151</v>
      </c>
      <c r="F71" s="105"/>
      <c r="G71" s="249">
        <v>236968.51</v>
      </c>
      <c r="H71" s="49">
        <v>238262.05</v>
      </c>
    </row>
    <row r="72" spans="1:8" s="28" customFormat="1" ht="12.75" customHeight="1">
      <c r="A72" s="20"/>
      <c r="B72" s="40" t="s">
        <v>152</v>
      </c>
      <c r="C72" s="106" t="s">
        <v>153</v>
      </c>
      <c r="D72" s="107"/>
      <c r="E72" s="108"/>
      <c r="F72" s="109" t="s">
        <v>290</v>
      </c>
      <c r="G72" s="244">
        <f>SUM(G73,G74,G79)</f>
        <v>7736.5700000000998</v>
      </c>
      <c r="H72" s="45">
        <f>SUM(H73,H74,H79)</f>
        <v>492.34</v>
      </c>
    </row>
    <row r="73" spans="1:8" s="28" customFormat="1" ht="12.75" customHeight="1">
      <c r="A73" s="20"/>
      <c r="B73" s="39" t="s">
        <v>154</v>
      </c>
      <c r="C73" s="46" t="s">
        <v>155</v>
      </c>
      <c r="D73" s="90"/>
      <c r="E73" s="91"/>
      <c r="F73" s="110"/>
      <c r="G73" s="250" t="s">
        <v>24</v>
      </c>
      <c r="H73" s="49" t="s">
        <v>24</v>
      </c>
    </row>
    <row r="74" spans="1:8" s="28" customFormat="1" ht="12.75" customHeight="1">
      <c r="A74" s="20"/>
      <c r="B74" s="39" t="s">
        <v>156</v>
      </c>
      <c r="C74" s="46" t="s">
        <v>157</v>
      </c>
      <c r="D74" s="90"/>
      <c r="E74" s="91"/>
      <c r="F74" s="56"/>
      <c r="G74" s="245">
        <f>SUM(G75:G78)</f>
        <v>0</v>
      </c>
      <c r="H74" s="49">
        <f>SUM(H75:H78)</f>
        <v>0</v>
      </c>
    </row>
    <row r="75" spans="1:8" s="28" customFormat="1" ht="12.75" customHeight="1">
      <c r="A75" s="20"/>
      <c r="B75" s="38" t="s">
        <v>158</v>
      </c>
      <c r="C75" s="50"/>
      <c r="D75" s="51" t="s">
        <v>159</v>
      </c>
      <c r="E75" s="54"/>
      <c r="F75" s="39"/>
      <c r="G75" s="245" t="s">
        <v>24</v>
      </c>
      <c r="H75" s="49" t="s">
        <v>24</v>
      </c>
    </row>
    <row r="76" spans="1:8" s="28" customFormat="1" ht="12.75" customHeight="1">
      <c r="A76" s="20"/>
      <c r="B76" s="38" t="s">
        <v>160</v>
      </c>
      <c r="C76" s="50"/>
      <c r="D76" s="51" t="s">
        <v>161</v>
      </c>
      <c r="E76" s="54"/>
      <c r="F76" s="39"/>
      <c r="G76" s="245" t="s">
        <v>24</v>
      </c>
      <c r="H76" s="49" t="s">
        <v>24</v>
      </c>
    </row>
    <row r="77" spans="1:8" s="28" customFormat="1" ht="12.75" customHeight="1">
      <c r="A77" s="20"/>
      <c r="B77" s="39" t="s">
        <v>162</v>
      </c>
      <c r="C77" s="111"/>
      <c r="D77" s="111" t="s">
        <v>163</v>
      </c>
      <c r="E77" s="54"/>
      <c r="F77" s="39"/>
      <c r="G77" s="245" t="s">
        <v>24</v>
      </c>
      <c r="H77" s="49" t="s">
        <v>24</v>
      </c>
    </row>
    <row r="78" spans="1:8" s="28" customFormat="1" ht="12.75" customHeight="1">
      <c r="A78" s="20"/>
      <c r="B78" s="39" t="s">
        <v>164</v>
      </c>
      <c r="C78" s="111"/>
      <c r="D78" s="111" t="s">
        <v>165</v>
      </c>
      <c r="E78" s="54"/>
      <c r="F78" s="39"/>
      <c r="G78" s="245" t="s">
        <v>24</v>
      </c>
      <c r="H78" s="49" t="s">
        <v>24</v>
      </c>
    </row>
    <row r="79" spans="1:8" s="28" customFormat="1" ht="12.75" customHeight="1">
      <c r="A79" s="20"/>
      <c r="B79" s="56" t="s">
        <v>166</v>
      </c>
      <c r="C79" s="57" t="s">
        <v>167</v>
      </c>
      <c r="D79" s="58"/>
      <c r="E79" s="59"/>
      <c r="F79" s="39"/>
      <c r="G79" s="245">
        <f>SUM(G80:G81)</f>
        <v>7736.5700000000998</v>
      </c>
      <c r="H79" s="49">
        <v>492.34</v>
      </c>
    </row>
    <row r="80" spans="1:8" s="28" customFormat="1" ht="26.25" customHeight="1">
      <c r="A80" s="20"/>
      <c r="B80" s="38" t="s">
        <v>168</v>
      </c>
      <c r="C80" s="112"/>
      <c r="D80" s="160" t="s">
        <v>169</v>
      </c>
      <c r="E80" s="161"/>
      <c r="F80" s="55"/>
      <c r="G80" s="245">
        <v>7736.5700000000998</v>
      </c>
      <c r="H80" s="49">
        <v>492.34</v>
      </c>
    </row>
    <row r="81" spans="1:9" s="28" customFormat="1" ht="12.75" customHeight="1">
      <c r="A81" s="20"/>
      <c r="B81" s="37" t="s">
        <v>170</v>
      </c>
      <c r="C81" s="81"/>
      <c r="D81" s="81" t="s">
        <v>171</v>
      </c>
      <c r="E81" s="113"/>
      <c r="F81" s="39"/>
      <c r="G81" s="245" t="s">
        <v>24</v>
      </c>
      <c r="H81" s="49" t="s">
        <v>24</v>
      </c>
    </row>
    <row r="82" spans="1:9" s="28" customFormat="1" ht="25.5" customHeight="1">
      <c r="A82" s="20"/>
      <c r="B82" s="83" t="s">
        <v>172</v>
      </c>
      <c r="C82" s="176" t="s">
        <v>173</v>
      </c>
      <c r="D82" s="177"/>
      <c r="E82" s="178"/>
      <c r="F82" s="87"/>
      <c r="G82" s="251">
        <f>SUM(G53,G59,G72)</f>
        <v>572018.58000000007</v>
      </c>
      <c r="H82" s="114">
        <f>SUM(H53,H59,H72)</f>
        <v>373486.49</v>
      </c>
    </row>
    <row r="83" spans="1:9" s="28" customFormat="1" ht="24.75" customHeight="1">
      <c r="A83" s="20"/>
      <c r="B83" s="179" t="s">
        <v>174</v>
      </c>
      <c r="C83" s="179"/>
      <c r="D83" s="179"/>
      <c r="E83" s="179"/>
      <c r="F83" s="179"/>
      <c r="G83" s="179"/>
      <c r="H83" s="179"/>
      <c r="I83" s="115"/>
    </row>
    <row r="84" spans="1:9" s="28" customFormat="1" ht="15.75" customHeight="1">
      <c r="A84" s="20"/>
      <c r="B84" s="116"/>
      <c r="C84" s="116"/>
      <c r="D84" s="116"/>
      <c r="E84" s="116"/>
      <c r="F84" s="116"/>
      <c r="G84" s="116"/>
      <c r="H84" s="116"/>
      <c r="I84" s="116"/>
    </row>
    <row r="85" spans="1:9" s="28" customFormat="1" ht="12.75" customHeight="1">
      <c r="A85" s="20"/>
      <c r="B85" s="180" t="s">
        <v>280</v>
      </c>
      <c r="C85" s="180"/>
      <c r="D85" s="180"/>
      <c r="E85" s="180"/>
      <c r="F85" s="117"/>
      <c r="G85" s="181" t="s">
        <v>175</v>
      </c>
      <c r="H85" s="181"/>
    </row>
    <row r="86" spans="1:9" s="28" customFormat="1" ht="12.75" customHeight="1">
      <c r="A86" s="20"/>
      <c r="B86" s="156" t="s">
        <v>176</v>
      </c>
      <c r="C86" s="156"/>
      <c r="D86" s="156"/>
      <c r="E86" s="156"/>
      <c r="F86" s="28" t="s">
        <v>177</v>
      </c>
      <c r="G86" s="182" t="s">
        <v>178</v>
      </c>
      <c r="H86" s="182"/>
    </row>
    <row r="87" spans="1:9" s="28" customFormat="1" ht="13.35" customHeight="1">
      <c r="A87" s="20"/>
      <c r="B87" s="33"/>
      <c r="C87" s="33"/>
      <c r="D87" s="33"/>
      <c r="E87" s="33"/>
      <c r="F87" s="33"/>
      <c r="G87" s="33"/>
      <c r="H87" s="33"/>
    </row>
    <row r="88" spans="1:9" s="28" customFormat="1" ht="12.75" customHeight="1">
      <c r="A88" s="20"/>
      <c r="B88" s="183" t="s">
        <v>279</v>
      </c>
      <c r="C88" s="183"/>
      <c r="D88" s="183"/>
      <c r="E88" s="183"/>
      <c r="F88" s="118"/>
      <c r="G88" s="184" t="s">
        <v>179</v>
      </c>
      <c r="H88" s="184"/>
    </row>
    <row r="89" spans="1:9" s="28" customFormat="1" ht="12.75" customHeight="1">
      <c r="A89" s="20"/>
      <c r="B89" s="185" t="s">
        <v>180</v>
      </c>
      <c r="C89" s="185"/>
      <c r="D89" s="185"/>
      <c r="E89" s="185"/>
      <c r="F89" s="97" t="s">
        <v>177</v>
      </c>
      <c r="G89" s="186" t="s">
        <v>178</v>
      </c>
      <c r="H89" s="186"/>
    </row>
    <row r="90" spans="1:9" s="28" customFormat="1" ht="13.35" customHeight="1">
      <c r="A90" s="20"/>
    </row>
    <row r="91" spans="1:9" s="28" customFormat="1" ht="13.35" customHeight="1">
      <c r="A91" s="20"/>
    </row>
    <row r="92" spans="1:9" s="28" customFormat="1" ht="13.35" customHeight="1">
      <c r="A92" s="20"/>
    </row>
    <row r="93" spans="1:9" s="28" customFormat="1" ht="13.35" customHeight="1">
      <c r="A93" s="20"/>
    </row>
    <row r="94" spans="1:9" s="28" customFormat="1" ht="13.35" customHeight="1">
      <c r="A94" s="20"/>
    </row>
    <row r="95" spans="1:9" s="28" customFormat="1" ht="13.35" customHeight="1">
      <c r="A95" s="20"/>
    </row>
    <row r="96" spans="1:9" s="28" customFormat="1" ht="13.35" customHeight="1">
      <c r="A96" s="20"/>
    </row>
    <row r="97" spans="1:1" s="28" customFormat="1" ht="13.35" customHeight="1">
      <c r="A97" s="20"/>
    </row>
    <row r="98" spans="1:1" s="28" customFormat="1" ht="13.35" customHeight="1">
      <c r="A98" s="20"/>
    </row>
    <row r="99" spans="1:1" s="28" customFormat="1" ht="13.35" customHeight="1">
      <c r="A99" s="20"/>
    </row>
    <row r="100" spans="1:1" s="28" customFormat="1" ht="13.35" customHeight="1">
      <c r="A100" s="20"/>
    </row>
    <row r="101" spans="1:1" s="28" customFormat="1" ht="13.35" customHeight="1">
      <c r="A101" s="20"/>
    </row>
    <row r="102" spans="1:1" s="28" customFormat="1" ht="13.35" customHeight="1">
      <c r="A102" s="20"/>
    </row>
    <row r="103" spans="1:1" s="28" customFormat="1" ht="13.35" customHeight="1">
      <c r="A103" s="20"/>
    </row>
    <row r="104" spans="1:1" s="28" customFormat="1" ht="13.35" customHeight="1">
      <c r="A104" s="20"/>
    </row>
    <row r="105" spans="1:1" s="28" customFormat="1" ht="13.35" customHeight="1">
      <c r="A105" s="20"/>
    </row>
    <row r="106" spans="1:1" s="28" customFormat="1" ht="13.35" customHeight="1">
      <c r="A106" s="20"/>
    </row>
    <row r="107" spans="1:1" s="28" customFormat="1" ht="13.35" customHeight="1">
      <c r="A107" s="20"/>
    </row>
    <row r="108" spans="1:1" s="28" customFormat="1" ht="13.35" customHeight="1">
      <c r="A108"/>
    </row>
  </sheetData>
  <mergeCells count="30">
    <mergeCell ref="B86:E86"/>
    <mergeCell ref="G86:H86"/>
    <mergeCell ref="B88:E88"/>
    <mergeCell ref="G88:H88"/>
    <mergeCell ref="B89:E89"/>
    <mergeCell ref="G89:H89"/>
    <mergeCell ref="C57:E57"/>
    <mergeCell ref="D80:E80"/>
    <mergeCell ref="C82:E82"/>
    <mergeCell ref="B83:H83"/>
    <mergeCell ref="B85:E85"/>
    <mergeCell ref="G85:H85"/>
    <mergeCell ref="C56:E56"/>
    <mergeCell ref="B9:H9"/>
    <mergeCell ref="B10:H10"/>
    <mergeCell ref="B12:F12"/>
    <mergeCell ref="B13:H13"/>
    <mergeCell ref="B14:H14"/>
    <mergeCell ref="B16:H16"/>
    <mergeCell ref="B17:H17"/>
    <mergeCell ref="E18:H18"/>
    <mergeCell ref="C19:E19"/>
    <mergeCell ref="C20:E20"/>
    <mergeCell ref="D48:E48"/>
    <mergeCell ref="B8:H8"/>
    <mergeCell ref="B1:H1"/>
    <mergeCell ref="E2:H2"/>
    <mergeCell ref="E3:H3"/>
    <mergeCell ref="B5:H6"/>
    <mergeCell ref="B7:H7"/>
  </mergeCells>
  <pageMargins left="0" right="0" top="0" bottom="0" header="0" footer="0"/>
  <pageSetup paperSize="9" scale="61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6232-8084-4722-88B5-33686020F656}">
  <sheetPr>
    <pageSetUpPr fitToPage="1"/>
  </sheetPr>
  <dimension ref="B1:J65"/>
  <sheetViews>
    <sheetView tabSelected="1" topLeftCell="A17" workbookViewId="0">
      <selection activeCell="H40" sqref="H40"/>
    </sheetView>
  </sheetViews>
  <sheetFormatPr defaultColWidth="9.7109375" defaultRowHeight="12.75"/>
  <cols>
    <col min="1" max="1" width="3.140625" style="119" customWidth="1"/>
    <col min="2" max="2" width="8" style="119" customWidth="1"/>
    <col min="3" max="3" width="1.5703125" style="119" hidden="1" customWidth="1"/>
    <col min="4" max="4" width="30.140625" style="119" customWidth="1"/>
    <col min="5" max="5" width="18.28515625" style="119" customWidth="1"/>
    <col min="6" max="6" width="9.7109375" style="119" hidden="1" customWidth="1"/>
    <col min="7" max="7" width="11.7109375" style="119" customWidth="1"/>
    <col min="8" max="8" width="13.140625" style="119" customWidth="1"/>
    <col min="9" max="9" width="14.7109375" style="119" customWidth="1"/>
    <col min="10" max="10" width="15.85546875" style="119" customWidth="1"/>
    <col min="11" max="16384" width="9.7109375" style="119"/>
  </cols>
  <sheetData>
    <row r="1" spans="2:10" ht="30" customHeight="1">
      <c r="B1" s="188" t="s">
        <v>0</v>
      </c>
      <c r="C1" s="188"/>
      <c r="D1" s="188"/>
      <c r="E1" s="188"/>
      <c r="F1" s="188"/>
      <c r="G1" s="188"/>
      <c r="H1" s="188"/>
      <c r="I1" s="188"/>
      <c r="J1" s="188"/>
    </row>
    <row r="2" spans="2:10" ht="15.75" customHeight="1">
      <c r="D2" s="189" t="s">
        <v>181</v>
      </c>
      <c r="E2" s="189"/>
      <c r="F2" s="189"/>
      <c r="G2" s="189"/>
      <c r="H2" s="189"/>
      <c r="I2" s="189"/>
      <c r="J2" s="189"/>
    </row>
    <row r="3" spans="2:10" ht="15.75" customHeight="1">
      <c r="D3" s="1" t="s">
        <v>182</v>
      </c>
      <c r="E3" s="1"/>
      <c r="F3" s="1"/>
      <c r="G3" s="1"/>
      <c r="H3" s="1"/>
      <c r="I3" s="1"/>
      <c r="J3" s="1"/>
    </row>
    <row r="4" spans="2:10" ht="4.5" customHeight="1"/>
    <row r="5" spans="2:10" ht="4.3499999999999996" customHeight="1">
      <c r="B5" s="190"/>
      <c r="C5" s="190"/>
      <c r="D5" s="190"/>
      <c r="E5" s="190"/>
      <c r="F5" s="190"/>
      <c r="G5" s="190"/>
      <c r="H5" s="190"/>
      <c r="I5" s="190"/>
      <c r="J5" s="190"/>
    </row>
    <row r="6" spans="2:10" ht="15.75" customHeight="1">
      <c r="B6" s="191" t="s">
        <v>183</v>
      </c>
      <c r="C6" s="191"/>
      <c r="D6" s="191"/>
      <c r="E6" s="191"/>
      <c r="F6" s="191"/>
      <c r="G6" s="191"/>
      <c r="H6" s="191"/>
      <c r="I6" s="191"/>
      <c r="J6" s="191"/>
    </row>
    <row r="7" spans="2:10" ht="15.75" customHeight="1">
      <c r="B7" s="192" t="s">
        <v>47</v>
      </c>
      <c r="C7" s="192"/>
      <c r="D7" s="192"/>
      <c r="E7" s="192"/>
      <c r="F7" s="192"/>
      <c r="G7" s="192"/>
      <c r="H7" s="192"/>
      <c r="I7" s="192"/>
      <c r="J7" s="192"/>
    </row>
    <row r="8" spans="2:10" ht="15" customHeight="1">
      <c r="B8" s="187" t="s">
        <v>184</v>
      </c>
      <c r="C8" s="187"/>
      <c r="D8" s="187"/>
      <c r="E8" s="187"/>
      <c r="F8" s="187"/>
      <c r="G8" s="187"/>
      <c r="H8" s="187"/>
      <c r="I8" s="187"/>
      <c r="J8" s="187"/>
    </row>
    <row r="9" spans="2:10" ht="15" customHeight="1">
      <c r="B9" s="196" t="s">
        <v>49</v>
      </c>
      <c r="C9" s="196"/>
      <c r="D9" s="196"/>
      <c r="E9" s="196"/>
      <c r="F9" s="196"/>
      <c r="G9" s="196"/>
      <c r="H9" s="196"/>
      <c r="I9" s="196"/>
      <c r="J9" s="196"/>
    </row>
    <row r="10" spans="2:10" ht="15" customHeight="1">
      <c r="B10" s="187" t="s">
        <v>185</v>
      </c>
      <c r="C10" s="187"/>
      <c r="D10" s="187"/>
      <c r="E10" s="187"/>
      <c r="F10" s="187"/>
      <c r="G10" s="187"/>
      <c r="H10" s="187"/>
      <c r="I10" s="187"/>
      <c r="J10" s="187"/>
    </row>
    <row r="11" spans="2:10" ht="10.5" customHeight="1">
      <c r="B11" s="197"/>
      <c r="C11" s="197"/>
      <c r="D11" s="197"/>
      <c r="E11" s="197"/>
      <c r="F11" s="197"/>
      <c r="G11" s="197"/>
      <c r="H11" s="197"/>
      <c r="I11" s="197"/>
      <c r="J11" s="197"/>
    </row>
    <row r="12" spans="2:10" ht="15" customHeight="1">
      <c r="B12" s="198" t="s">
        <v>186</v>
      </c>
      <c r="C12" s="198"/>
      <c r="D12" s="198"/>
      <c r="E12" s="198"/>
      <c r="F12" s="198"/>
      <c r="G12" s="198"/>
      <c r="H12" s="198"/>
      <c r="I12" s="198"/>
      <c r="J12" s="198"/>
    </row>
    <row r="13" spans="2:10" ht="3.75" customHeight="1">
      <c r="B13" s="197"/>
      <c r="C13" s="197"/>
      <c r="D13" s="197"/>
      <c r="E13" s="197"/>
      <c r="F13" s="197"/>
      <c r="G13" s="197"/>
      <c r="H13" s="197"/>
      <c r="I13" s="197"/>
      <c r="J13" s="197"/>
    </row>
    <row r="14" spans="2:10" ht="15" customHeight="1">
      <c r="B14" s="198" t="s">
        <v>52</v>
      </c>
      <c r="C14" s="198"/>
      <c r="D14" s="198"/>
      <c r="E14" s="198"/>
      <c r="F14" s="198"/>
      <c r="G14" s="198"/>
      <c r="H14" s="198"/>
      <c r="I14" s="198"/>
      <c r="J14" s="198"/>
    </row>
    <row r="15" spans="2:10" ht="7.5" customHeight="1">
      <c r="B15" s="120"/>
      <c r="C15" s="121"/>
      <c r="D15" s="121"/>
      <c r="E15" s="121"/>
      <c r="F15" s="121"/>
      <c r="G15" s="121"/>
      <c r="H15" s="121"/>
      <c r="I15" s="121"/>
      <c r="J15" s="121"/>
    </row>
    <row r="16" spans="2:10" ht="15" customHeight="1">
      <c r="B16" s="199" t="s">
        <v>53</v>
      </c>
      <c r="C16" s="199"/>
      <c r="D16" s="199"/>
      <c r="E16" s="199"/>
      <c r="F16" s="199"/>
      <c r="G16" s="199"/>
      <c r="H16" s="199"/>
      <c r="I16" s="199"/>
      <c r="J16" s="199"/>
    </row>
    <row r="17" spans="2:10" ht="15" customHeight="1">
      <c r="B17" s="197" t="s">
        <v>54</v>
      </c>
      <c r="C17" s="197"/>
      <c r="D17" s="197"/>
      <c r="E17" s="197"/>
      <c r="F17" s="197"/>
      <c r="G17" s="197"/>
      <c r="H17" s="197"/>
      <c r="I17" s="197"/>
      <c r="J17" s="197"/>
    </row>
    <row r="18" spans="2:10" s="121" customFormat="1" ht="15" customHeight="1">
      <c r="B18" s="200" t="s">
        <v>55</v>
      </c>
      <c r="C18" s="200"/>
      <c r="D18" s="200"/>
      <c r="E18" s="200"/>
      <c r="F18" s="200"/>
      <c r="G18" s="200"/>
      <c r="H18" s="200"/>
      <c r="I18" s="200"/>
      <c r="J18" s="200"/>
    </row>
    <row r="19" spans="2:10" s="123" customFormat="1" ht="50.1" customHeight="1">
      <c r="B19" s="201" t="s">
        <v>5</v>
      </c>
      <c r="C19" s="202"/>
      <c r="D19" s="201" t="s">
        <v>56</v>
      </c>
      <c r="E19" s="203"/>
      <c r="F19" s="203"/>
      <c r="G19" s="202"/>
      <c r="H19" s="122" t="s">
        <v>187</v>
      </c>
      <c r="I19" s="122" t="s">
        <v>188</v>
      </c>
      <c r="J19" s="122" t="s">
        <v>189</v>
      </c>
    </row>
    <row r="20" spans="2:10" s="123" customFormat="1" ht="19.5" customHeight="1">
      <c r="B20" s="124">
        <v>1</v>
      </c>
      <c r="C20" s="125"/>
      <c r="D20" s="193">
        <v>2</v>
      </c>
      <c r="E20" s="194"/>
      <c r="F20" s="194"/>
      <c r="G20" s="195"/>
      <c r="H20" s="126">
        <v>3</v>
      </c>
      <c r="I20" s="126">
        <v>4</v>
      </c>
      <c r="J20" s="126">
        <v>5</v>
      </c>
    </row>
    <row r="21" spans="2:10" ht="15.75" customHeight="1">
      <c r="B21" s="127" t="s">
        <v>20</v>
      </c>
      <c r="C21" s="128" t="s">
        <v>190</v>
      </c>
      <c r="D21" s="207" t="s">
        <v>191</v>
      </c>
      <c r="E21" s="208"/>
      <c r="F21" s="208"/>
      <c r="G21" s="209"/>
      <c r="H21" s="129"/>
      <c r="I21" s="252">
        <f>SUM(I22,I28)</f>
        <v>1065556.22</v>
      </c>
      <c r="J21" s="130">
        <f>SUM(J22,J28)</f>
        <v>0</v>
      </c>
    </row>
    <row r="22" spans="2:10" ht="15.75" customHeight="1">
      <c r="B22" s="126" t="s">
        <v>22</v>
      </c>
      <c r="C22" s="131" t="s">
        <v>192</v>
      </c>
      <c r="D22" s="204" t="s">
        <v>192</v>
      </c>
      <c r="E22" s="205"/>
      <c r="F22" s="205"/>
      <c r="G22" s="206"/>
      <c r="H22" s="132"/>
      <c r="I22" s="253">
        <f>SUM(I23:I27)</f>
        <v>1028427.07</v>
      </c>
      <c r="J22" s="133">
        <v>0</v>
      </c>
    </row>
    <row r="23" spans="2:10" ht="15.75" customHeight="1">
      <c r="B23" s="126" t="s">
        <v>62</v>
      </c>
      <c r="C23" s="131" t="s">
        <v>118</v>
      </c>
      <c r="D23" s="204" t="s">
        <v>193</v>
      </c>
      <c r="E23" s="205"/>
      <c r="F23" s="205"/>
      <c r="G23" s="206"/>
      <c r="H23" s="132"/>
      <c r="I23" s="254">
        <v>503174.93</v>
      </c>
      <c r="J23" s="134">
        <v>0</v>
      </c>
    </row>
    <row r="24" spans="2:10" ht="15.75" customHeight="1">
      <c r="B24" s="126" t="s">
        <v>64</v>
      </c>
      <c r="C24" s="135" t="s">
        <v>194</v>
      </c>
      <c r="D24" s="210" t="s">
        <v>195</v>
      </c>
      <c r="E24" s="211"/>
      <c r="F24" s="211"/>
      <c r="G24" s="212"/>
      <c r="H24" s="132"/>
      <c r="I24" s="254">
        <v>509284.93</v>
      </c>
      <c r="J24" s="134">
        <v>0</v>
      </c>
    </row>
    <row r="25" spans="2:10" ht="30.75" customHeight="1">
      <c r="B25" s="126" t="s">
        <v>66</v>
      </c>
      <c r="C25" s="131" t="s">
        <v>196</v>
      </c>
      <c r="D25" s="210" t="s">
        <v>197</v>
      </c>
      <c r="E25" s="211"/>
      <c r="F25" s="211"/>
      <c r="G25" s="212"/>
      <c r="H25" s="132"/>
      <c r="I25" s="254">
        <v>604.59</v>
      </c>
      <c r="J25" s="134">
        <v>0</v>
      </c>
    </row>
    <row r="26" spans="2:10" ht="15.75" customHeight="1">
      <c r="B26" s="126" t="s">
        <v>68</v>
      </c>
      <c r="C26" s="135" t="s">
        <v>198</v>
      </c>
      <c r="D26" s="210" t="s">
        <v>199</v>
      </c>
      <c r="E26" s="211"/>
      <c r="F26" s="211"/>
      <c r="G26" s="212"/>
      <c r="H26" s="132"/>
      <c r="I26" s="254" t="s">
        <v>24</v>
      </c>
      <c r="J26" s="134" t="s">
        <v>24</v>
      </c>
    </row>
    <row r="27" spans="2:10" ht="15.75" customHeight="1">
      <c r="B27" s="126" t="s">
        <v>200</v>
      </c>
      <c r="C27" s="135"/>
      <c r="D27" s="204" t="s">
        <v>201</v>
      </c>
      <c r="E27" s="205"/>
      <c r="F27" s="205"/>
      <c r="G27" s="206"/>
      <c r="H27" s="132"/>
      <c r="I27" s="254">
        <v>15362.62</v>
      </c>
      <c r="J27" s="134">
        <v>0</v>
      </c>
    </row>
    <row r="28" spans="2:10" ht="15.75" customHeight="1">
      <c r="B28" s="136" t="s">
        <v>25</v>
      </c>
      <c r="C28" s="131" t="s">
        <v>202</v>
      </c>
      <c r="D28" s="210" t="s">
        <v>203</v>
      </c>
      <c r="E28" s="211"/>
      <c r="F28" s="211"/>
      <c r="G28" s="212"/>
      <c r="H28" s="132" t="s">
        <v>291</v>
      </c>
      <c r="I28" s="253">
        <f>SUM(I29,I33,I36,I37,I38,I39)</f>
        <v>37129.15</v>
      </c>
      <c r="J28" s="133">
        <v>0</v>
      </c>
    </row>
    <row r="29" spans="2:10" ht="15.75" customHeight="1">
      <c r="B29" s="137" t="s">
        <v>71</v>
      </c>
      <c r="C29" s="138"/>
      <c r="D29" s="139" t="s">
        <v>204</v>
      </c>
      <c r="E29" s="140"/>
      <c r="F29" s="140"/>
      <c r="G29" s="141"/>
      <c r="H29" s="132"/>
      <c r="I29" s="253">
        <f>SUM(I30:I32)</f>
        <v>0</v>
      </c>
      <c r="J29" s="133">
        <f>SUM(J30:J32)</f>
        <v>0</v>
      </c>
    </row>
    <row r="30" spans="2:10" ht="15.75" customHeight="1">
      <c r="B30" s="142" t="s">
        <v>205</v>
      </c>
      <c r="C30" s="131"/>
      <c r="D30" s="143" t="s">
        <v>206</v>
      </c>
      <c r="E30" s="140"/>
      <c r="F30" s="140"/>
      <c r="G30" s="141"/>
      <c r="H30" s="132"/>
      <c r="I30" s="253" t="s">
        <v>24</v>
      </c>
      <c r="J30" s="133" t="s">
        <v>24</v>
      </c>
    </row>
    <row r="31" spans="2:10" ht="15.75" customHeight="1">
      <c r="B31" s="126" t="s">
        <v>207</v>
      </c>
      <c r="C31" s="131"/>
      <c r="D31" s="143" t="s">
        <v>208</v>
      </c>
      <c r="E31" s="140"/>
      <c r="F31" s="140"/>
      <c r="G31" s="141"/>
      <c r="H31" s="132"/>
      <c r="I31" s="253" t="s">
        <v>24</v>
      </c>
      <c r="J31" s="133" t="s">
        <v>24</v>
      </c>
    </row>
    <row r="32" spans="2:10" ht="15.75" customHeight="1">
      <c r="B32" s="136" t="s">
        <v>209</v>
      </c>
      <c r="C32" s="131"/>
      <c r="D32" s="143" t="s">
        <v>210</v>
      </c>
      <c r="E32" s="140"/>
      <c r="F32" s="140"/>
      <c r="G32" s="141"/>
      <c r="H32" s="132"/>
      <c r="I32" s="253" t="s">
        <v>24</v>
      </c>
      <c r="J32" s="133" t="s">
        <v>24</v>
      </c>
    </row>
    <row r="33" spans="2:10" ht="15.75" customHeight="1">
      <c r="B33" s="137" t="s">
        <v>73</v>
      </c>
      <c r="C33" s="138"/>
      <c r="D33" s="143" t="s">
        <v>211</v>
      </c>
      <c r="E33" s="140"/>
      <c r="F33" s="140"/>
      <c r="G33" s="141"/>
      <c r="H33" s="132"/>
      <c r="I33" s="253">
        <f>SUM(I34:I35)</f>
        <v>37129.15</v>
      </c>
      <c r="J33" s="133">
        <v>0</v>
      </c>
    </row>
    <row r="34" spans="2:10" ht="30.75" customHeight="1">
      <c r="B34" s="142" t="s">
        <v>212</v>
      </c>
      <c r="C34" s="131"/>
      <c r="D34" s="204" t="s">
        <v>213</v>
      </c>
      <c r="E34" s="205"/>
      <c r="F34" s="205"/>
      <c r="G34" s="206"/>
      <c r="H34" s="132"/>
      <c r="I34" s="253">
        <v>0</v>
      </c>
      <c r="J34" s="133">
        <v>0</v>
      </c>
    </row>
    <row r="35" spans="2:10" ht="15.75" customHeight="1">
      <c r="B35" s="126" t="s">
        <v>214</v>
      </c>
      <c r="C35" s="131"/>
      <c r="D35" s="204" t="s">
        <v>215</v>
      </c>
      <c r="E35" s="205"/>
      <c r="F35" s="205"/>
      <c r="G35" s="206"/>
      <c r="H35" s="132"/>
      <c r="I35" s="253">
        <v>37129.15</v>
      </c>
      <c r="J35" s="133" t="s">
        <v>24</v>
      </c>
    </row>
    <row r="36" spans="2:10" ht="15.75" customHeight="1">
      <c r="B36" s="126" t="s">
        <v>75</v>
      </c>
      <c r="C36" s="131"/>
      <c r="D36" s="204" t="s">
        <v>216</v>
      </c>
      <c r="E36" s="205"/>
      <c r="F36" s="205"/>
      <c r="G36" s="206"/>
      <c r="H36" s="132"/>
      <c r="I36" s="253" t="s">
        <v>24</v>
      </c>
      <c r="J36" s="133" t="s">
        <v>24</v>
      </c>
    </row>
    <row r="37" spans="2:10" ht="15.75" customHeight="1">
      <c r="B37" s="126" t="s">
        <v>77</v>
      </c>
      <c r="C37" s="131"/>
      <c r="D37" s="204" t="s">
        <v>217</v>
      </c>
      <c r="E37" s="205"/>
      <c r="F37" s="205"/>
      <c r="G37" s="206"/>
      <c r="H37" s="132"/>
      <c r="I37" s="253" t="s">
        <v>24</v>
      </c>
      <c r="J37" s="133" t="s">
        <v>24</v>
      </c>
    </row>
    <row r="38" spans="2:10" ht="15.75" customHeight="1">
      <c r="B38" s="126" t="s">
        <v>79</v>
      </c>
      <c r="C38" s="131"/>
      <c r="D38" s="204" t="s">
        <v>218</v>
      </c>
      <c r="E38" s="205"/>
      <c r="F38" s="205"/>
      <c r="G38" s="206"/>
      <c r="H38" s="132"/>
      <c r="I38" s="253" t="s">
        <v>24</v>
      </c>
      <c r="J38" s="133" t="s">
        <v>24</v>
      </c>
    </row>
    <row r="39" spans="2:10" ht="15.75" customHeight="1">
      <c r="B39" s="126" t="s">
        <v>81</v>
      </c>
      <c r="C39" s="131"/>
      <c r="D39" s="204" t="s">
        <v>219</v>
      </c>
      <c r="E39" s="205"/>
      <c r="F39" s="205"/>
      <c r="G39" s="206"/>
      <c r="H39" s="132"/>
      <c r="I39" s="253" t="s">
        <v>24</v>
      </c>
      <c r="J39" s="133" t="s">
        <v>24</v>
      </c>
    </row>
    <row r="40" spans="2:10" ht="15.75" customHeight="1">
      <c r="B40" s="127" t="s">
        <v>27</v>
      </c>
      <c r="C40" s="128" t="s">
        <v>220</v>
      </c>
      <c r="D40" s="207" t="s">
        <v>221</v>
      </c>
      <c r="E40" s="208"/>
      <c r="F40" s="208"/>
      <c r="G40" s="209"/>
      <c r="H40" s="129" t="s">
        <v>292</v>
      </c>
      <c r="I40" s="252">
        <f>SUM(I41,I44,I48,I49,I50,I51,I52,I53,I54,I55)</f>
        <v>1057826.99</v>
      </c>
      <c r="J40" s="130">
        <f>SUM(J41,J44,J48,J49,J50,J51,J52,J53,J54,J55)</f>
        <v>0</v>
      </c>
    </row>
    <row r="41" spans="2:10" ht="15.75" customHeight="1">
      <c r="B41" s="126" t="s">
        <v>222</v>
      </c>
      <c r="C41" s="131" t="s">
        <v>223</v>
      </c>
      <c r="D41" s="210" t="s">
        <v>224</v>
      </c>
      <c r="E41" s="211"/>
      <c r="F41" s="211"/>
      <c r="G41" s="212"/>
      <c r="H41" s="132"/>
      <c r="I41" s="254">
        <f>SUM(I42:I43)</f>
        <v>989113.12</v>
      </c>
      <c r="J41" s="134">
        <f>SUM(J42:J43)</f>
        <v>0</v>
      </c>
    </row>
    <row r="42" spans="2:10" ht="15.75" customHeight="1">
      <c r="B42" s="126" t="s">
        <v>225</v>
      </c>
      <c r="C42" s="131" t="s">
        <v>226</v>
      </c>
      <c r="D42" s="210" t="s">
        <v>227</v>
      </c>
      <c r="E42" s="211"/>
      <c r="F42" s="211"/>
      <c r="G42" s="212"/>
      <c r="H42" s="132"/>
      <c r="I42" s="254">
        <v>989113.12</v>
      </c>
      <c r="J42" s="134" t="s">
        <v>24</v>
      </c>
    </row>
    <row r="43" spans="2:10" ht="15.75" customHeight="1">
      <c r="B43" s="126" t="s">
        <v>228</v>
      </c>
      <c r="C43" s="131" t="s">
        <v>229</v>
      </c>
      <c r="D43" s="210" t="s">
        <v>230</v>
      </c>
      <c r="E43" s="211"/>
      <c r="F43" s="211"/>
      <c r="G43" s="212"/>
      <c r="H43" s="132"/>
      <c r="I43" s="254" t="s">
        <v>24</v>
      </c>
      <c r="J43" s="134" t="s">
        <v>24</v>
      </c>
    </row>
    <row r="44" spans="2:10" ht="15.75" customHeight="1">
      <c r="B44" s="126" t="s">
        <v>30</v>
      </c>
      <c r="C44" s="131" t="s">
        <v>231</v>
      </c>
      <c r="D44" s="204" t="s">
        <v>232</v>
      </c>
      <c r="E44" s="205"/>
      <c r="F44" s="205"/>
      <c r="G44" s="206"/>
      <c r="H44" s="132"/>
      <c r="I44" s="254">
        <f>SUM(I45:I47)</f>
        <v>63556.92</v>
      </c>
      <c r="J44" s="134">
        <f>SUM(J45:J47)</f>
        <v>0</v>
      </c>
    </row>
    <row r="45" spans="2:10" ht="15.75" customHeight="1">
      <c r="B45" s="126" t="s">
        <v>233</v>
      </c>
      <c r="C45" s="131" t="s">
        <v>234</v>
      </c>
      <c r="D45" s="204" t="s">
        <v>235</v>
      </c>
      <c r="E45" s="205"/>
      <c r="F45" s="205"/>
      <c r="G45" s="206"/>
      <c r="H45" s="132"/>
      <c r="I45" s="254">
        <v>63556.92</v>
      </c>
      <c r="J45" s="134" t="s">
        <v>24</v>
      </c>
    </row>
    <row r="46" spans="2:10" ht="15.75" customHeight="1">
      <c r="B46" s="126" t="s">
        <v>236</v>
      </c>
      <c r="C46" s="131" t="s">
        <v>237</v>
      </c>
      <c r="D46" s="204" t="s">
        <v>238</v>
      </c>
      <c r="E46" s="205"/>
      <c r="F46" s="205"/>
      <c r="G46" s="206"/>
      <c r="H46" s="132"/>
      <c r="I46" s="254" t="s">
        <v>24</v>
      </c>
      <c r="J46" s="134" t="s">
        <v>24</v>
      </c>
    </row>
    <row r="47" spans="2:10" ht="15.75" customHeight="1">
      <c r="B47" s="126" t="s">
        <v>239</v>
      </c>
      <c r="C47" s="131" t="s">
        <v>240</v>
      </c>
      <c r="D47" s="204" t="s">
        <v>241</v>
      </c>
      <c r="E47" s="205"/>
      <c r="F47" s="205"/>
      <c r="G47" s="206"/>
      <c r="H47" s="132"/>
      <c r="I47" s="254" t="s">
        <v>24</v>
      </c>
      <c r="J47" s="134" t="s">
        <v>24</v>
      </c>
    </row>
    <row r="48" spans="2:10" ht="15.75" customHeight="1">
      <c r="B48" s="126" t="s">
        <v>242</v>
      </c>
      <c r="C48" s="131" t="s">
        <v>243</v>
      </c>
      <c r="D48" s="210" t="s">
        <v>244</v>
      </c>
      <c r="E48" s="211"/>
      <c r="F48" s="211"/>
      <c r="G48" s="212"/>
      <c r="H48" s="132"/>
      <c r="I48" s="254">
        <v>5156.95</v>
      </c>
      <c r="J48" s="134" t="s">
        <v>24</v>
      </c>
    </row>
    <row r="49" spans="2:10" ht="15.75" customHeight="1">
      <c r="B49" s="126" t="s">
        <v>245</v>
      </c>
      <c r="C49" s="131" t="s">
        <v>246</v>
      </c>
      <c r="D49" s="204" t="s">
        <v>247</v>
      </c>
      <c r="E49" s="205"/>
      <c r="F49" s="205"/>
      <c r="G49" s="206"/>
      <c r="H49" s="132"/>
      <c r="I49" s="254" t="s">
        <v>24</v>
      </c>
      <c r="J49" s="134" t="s">
        <v>24</v>
      </c>
    </row>
    <row r="50" spans="2:10" ht="15.75" customHeight="1">
      <c r="B50" s="126" t="s">
        <v>248</v>
      </c>
      <c r="C50" s="131" t="s">
        <v>249</v>
      </c>
      <c r="D50" s="210" t="s">
        <v>250</v>
      </c>
      <c r="E50" s="211"/>
      <c r="F50" s="211"/>
      <c r="G50" s="212"/>
      <c r="H50" s="132"/>
      <c r="I50" s="254">
        <v>0</v>
      </c>
      <c r="J50" s="134">
        <v>0</v>
      </c>
    </row>
    <row r="51" spans="2:10" ht="15.75" customHeight="1">
      <c r="B51" s="126" t="s">
        <v>251</v>
      </c>
      <c r="C51" s="131" t="s">
        <v>252</v>
      </c>
      <c r="D51" s="210" t="s">
        <v>253</v>
      </c>
      <c r="E51" s="211"/>
      <c r="F51" s="211"/>
      <c r="G51" s="212"/>
      <c r="H51" s="132"/>
      <c r="I51" s="254" t="s">
        <v>24</v>
      </c>
      <c r="J51" s="134" t="s">
        <v>24</v>
      </c>
    </row>
    <row r="52" spans="2:10" ht="15.75" customHeight="1">
      <c r="B52" s="126" t="s">
        <v>254</v>
      </c>
      <c r="C52" s="131" t="s">
        <v>255</v>
      </c>
      <c r="D52" s="210" t="s">
        <v>256</v>
      </c>
      <c r="E52" s="211"/>
      <c r="F52" s="211"/>
      <c r="G52" s="212"/>
      <c r="H52" s="132"/>
      <c r="I52" s="254">
        <v>0</v>
      </c>
      <c r="J52" s="134">
        <v>0</v>
      </c>
    </row>
    <row r="53" spans="2:10" ht="31.5" customHeight="1">
      <c r="B53" s="126" t="s">
        <v>257</v>
      </c>
      <c r="C53" s="131" t="s">
        <v>258</v>
      </c>
      <c r="D53" s="210" t="s">
        <v>259</v>
      </c>
      <c r="E53" s="211"/>
      <c r="F53" s="211"/>
      <c r="G53" s="212"/>
      <c r="H53" s="132"/>
      <c r="I53" s="254" t="s">
        <v>24</v>
      </c>
      <c r="J53" s="134" t="s">
        <v>24</v>
      </c>
    </row>
    <row r="54" spans="2:10" ht="15.75" customHeight="1">
      <c r="B54" s="126" t="s">
        <v>260</v>
      </c>
      <c r="C54" s="131" t="s">
        <v>261</v>
      </c>
      <c r="D54" s="214" t="s">
        <v>262</v>
      </c>
      <c r="E54" s="215"/>
      <c r="F54" s="215"/>
      <c r="G54" s="216"/>
      <c r="H54" s="132"/>
      <c r="I54" s="254" t="s">
        <v>24</v>
      </c>
      <c r="J54" s="134" t="s">
        <v>24</v>
      </c>
    </row>
    <row r="55" spans="2:10" ht="32.1" customHeight="1">
      <c r="B55" s="126" t="s">
        <v>263</v>
      </c>
      <c r="C55" s="131"/>
      <c r="D55" s="217" t="s">
        <v>264</v>
      </c>
      <c r="E55" s="218"/>
      <c r="F55" s="218"/>
      <c r="G55" s="219"/>
      <c r="H55" s="132"/>
      <c r="I55" s="254" t="s">
        <v>24</v>
      </c>
      <c r="J55" s="134" t="s">
        <v>24</v>
      </c>
    </row>
    <row r="56" spans="2:10" ht="15.75" customHeight="1">
      <c r="B56" s="144" t="s">
        <v>31</v>
      </c>
      <c r="C56" s="145" t="s">
        <v>265</v>
      </c>
      <c r="D56" s="220" t="s">
        <v>266</v>
      </c>
      <c r="E56" s="221"/>
      <c r="F56" s="221"/>
      <c r="G56" s="222"/>
      <c r="H56" s="144"/>
      <c r="I56" s="255">
        <f>I21-I40</f>
        <v>7729.2299999999814</v>
      </c>
      <c r="J56" s="146">
        <f>J21-J40</f>
        <v>0</v>
      </c>
    </row>
    <row r="57" spans="2:10" ht="32.25" customHeight="1">
      <c r="B57" s="144" t="s">
        <v>267</v>
      </c>
      <c r="C57" s="147" t="s">
        <v>268</v>
      </c>
      <c r="D57" s="223" t="s">
        <v>269</v>
      </c>
      <c r="E57" s="224"/>
      <c r="F57" s="224"/>
      <c r="G57" s="225"/>
      <c r="H57" s="148"/>
      <c r="I57" s="255" t="s">
        <v>24</v>
      </c>
      <c r="J57" s="146" t="s">
        <v>24</v>
      </c>
    </row>
    <row r="58" spans="2:10" ht="15.75" customHeight="1">
      <c r="B58" s="144" t="s">
        <v>39</v>
      </c>
      <c r="C58" s="145" t="s">
        <v>270</v>
      </c>
      <c r="D58" s="220" t="s">
        <v>270</v>
      </c>
      <c r="E58" s="221"/>
      <c r="F58" s="221"/>
      <c r="G58" s="222"/>
      <c r="H58" s="148"/>
      <c r="I58" s="256" t="s">
        <v>24</v>
      </c>
      <c r="J58" s="149" t="s">
        <v>24</v>
      </c>
    </row>
    <row r="59" spans="2:10" ht="15.75" customHeight="1">
      <c r="B59" s="144" t="s">
        <v>41</v>
      </c>
      <c r="C59" s="147" t="s">
        <v>271</v>
      </c>
      <c r="D59" s="226" t="s">
        <v>271</v>
      </c>
      <c r="E59" s="227"/>
      <c r="F59" s="227"/>
      <c r="G59" s="228"/>
      <c r="H59" s="148"/>
      <c r="I59" s="256" t="s">
        <v>24</v>
      </c>
      <c r="J59" s="149" t="s">
        <v>24</v>
      </c>
    </row>
    <row r="60" spans="2:10" ht="15.75" customHeight="1">
      <c r="B60" s="144" t="s">
        <v>152</v>
      </c>
      <c r="C60" s="145" t="s">
        <v>272</v>
      </c>
      <c r="D60" s="220" t="s">
        <v>272</v>
      </c>
      <c r="E60" s="221"/>
      <c r="F60" s="221"/>
      <c r="G60" s="222"/>
      <c r="H60" s="148"/>
      <c r="I60" s="255">
        <f>SUM(I56,I57,I58,I59)</f>
        <v>7729.2299999999814</v>
      </c>
      <c r="J60" s="146">
        <f>SUM(J56,J57,J58,J59)</f>
        <v>0</v>
      </c>
    </row>
    <row r="61" spans="2:10" ht="11.1" customHeight="1">
      <c r="B61" s="213" t="s">
        <v>273</v>
      </c>
      <c r="C61" s="213"/>
      <c r="D61" s="213"/>
      <c r="E61" s="213"/>
      <c r="F61" s="213"/>
      <c r="G61" s="213"/>
      <c r="H61" s="213"/>
      <c r="I61" s="213"/>
      <c r="J61" s="213"/>
    </row>
    <row r="62" spans="2:10" ht="27.75" customHeight="1">
      <c r="B62" s="231" t="s">
        <v>277</v>
      </c>
      <c r="C62" s="231"/>
      <c r="D62" s="231"/>
      <c r="E62" s="231"/>
      <c r="F62" s="231"/>
      <c r="G62" s="231"/>
      <c r="H62" s="150"/>
      <c r="I62" s="232" t="s">
        <v>175</v>
      </c>
      <c r="J62" s="232"/>
    </row>
    <row r="63" spans="2:10" s="121" customFormat="1" ht="18.75" customHeight="1">
      <c r="B63" s="229" t="s">
        <v>274</v>
      </c>
      <c r="C63" s="229"/>
      <c r="D63" s="229"/>
      <c r="E63" s="229"/>
      <c r="F63" s="229"/>
      <c r="G63" s="229"/>
      <c r="H63" s="151" t="s">
        <v>177</v>
      </c>
      <c r="I63" s="230" t="s">
        <v>178</v>
      </c>
      <c r="J63" s="230"/>
    </row>
    <row r="64" spans="2:10" s="121" customFormat="1" ht="15" customHeight="1">
      <c r="B64" s="233" t="s">
        <v>278</v>
      </c>
      <c r="C64" s="233"/>
      <c r="D64" s="233"/>
      <c r="E64" s="233"/>
      <c r="F64" s="233"/>
      <c r="G64" s="233"/>
      <c r="H64" s="152"/>
      <c r="I64" s="232" t="s">
        <v>179</v>
      </c>
      <c r="J64" s="232"/>
    </row>
    <row r="65" spans="2:10" s="121" customFormat="1" ht="15.6" customHeight="1">
      <c r="B65" s="229" t="s">
        <v>275</v>
      </c>
      <c r="C65" s="229"/>
      <c r="D65" s="229"/>
      <c r="E65" s="229"/>
      <c r="F65" s="229"/>
      <c r="G65" s="229"/>
      <c r="H65" s="151" t="s">
        <v>276</v>
      </c>
      <c r="I65" s="230" t="s">
        <v>178</v>
      </c>
      <c r="J65" s="230"/>
    </row>
  </sheetData>
  <mergeCells count="62">
    <mergeCell ref="B65:G65"/>
    <mergeCell ref="I65:J65"/>
    <mergeCell ref="B62:G62"/>
    <mergeCell ref="I62:J62"/>
    <mergeCell ref="B63:G63"/>
    <mergeCell ref="I63:J63"/>
    <mergeCell ref="B64:G64"/>
    <mergeCell ref="I64:J64"/>
    <mergeCell ref="B61:J61"/>
    <mergeCell ref="D50:G50"/>
    <mergeCell ref="D51:G51"/>
    <mergeCell ref="D52:G52"/>
    <mergeCell ref="D53:G53"/>
    <mergeCell ref="D54:G54"/>
    <mergeCell ref="D55:G55"/>
    <mergeCell ref="D56:G56"/>
    <mergeCell ref="D57:G57"/>
    <mergeCell ref="D58:G58"/>
    <mergeCell ref="D59:G59"/>
    <mergeCell ref="D60:G60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D37:G37"/>
    <mergeCell ref="D21:G21"/>
    <mergeCell ref="D22:G22"/>
    <mergeCell ref="D23:G23"/>
    <mergeCell ref="D24:G24"/>
    <mergeCell ref="D25:G25"/>
    <mergeCell ref="D26:G26"/>
    <mergeCell ref="D27:G27"/>
    <mergeCell ref="D28:G28"/>
    <mergeCell ref="D34:G34"/>
    <mergeCell ref="D35:G35"/>
    <mergeCell ref="D36:G36"/>
    <mergeCell ref="D20:G20"/>
    <mergeCell ref="B9:J9"/>
    <mergeCell ref="B10:J10"/>
    <mergeCell ref="B11:J11"/>
    <mergeCell ref="B12:J12"/>
    <mergeCell ref="B13:J13"/>
    <mergeCell ref="B14:J14"/>
    <mergeCell ref="B16:J16"/>
    <mergeCell ref="B17:J17"/>
    <mergeCell ref="B18:J18"/>
    <mergeCell ref="B19:C19"/>
    <mergeCell ref="D19:G19"/>
    <mergeCell ref="B8:J8"/>
    <mergeCell ref="B1:J1"/>
    <mergeCell ref="D2:J2"/>
    <mergeCell ref="B5:J5"/>
    <mergeCell ref="B6:J6"/>
    <mergeCell ref="B7:J7"/>
  </mergeCells>
  <pageMargins left="0" right="0" top="0" bottom="0" header="0" footer="0"/>
  <pageSetup paperSize="9" scale="7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9C0B9-2A85-42AD-AA98-3C71D2669839}">
  <sheetPr>
    <pageSetUpPr fitToPage="1"/>
  </sheetPr>
  <dimension ref="A1:O102"/>
  <sheetViews>
    <sheetView showGridLines="0" topLeftCell="A11" zoomScale="80" zoomScaleSheetLayoutView="75" workbookViewId="0">
      <selection activeCell="B5" sqref="B5:N5"/>
    </sheetView>
  </sheetViews>
  <sheetFormatPr defaultColWidth="9.7109375" defaultRowHeight="15" customHeight="1"/>
  <cols>
    <col min="1" max="1" width="9.7109375" style="1"/>
    <col min="2" max="2" width="6" style="2" customWidth="1"/>
    <col min="3" max="3" width="32.85546875" style="1" customWidth="1"/>
    <col min="4" max="11" width="15.7109375" style="1" customWidth="1"/>
    <col min="12" max="12" width="13.140625" style="1" customWidth="1"/>
    <col min="13" max="14" width="15.7109375" style="1" customWidth="1"/>
    <col min="15" max="15" width="20.28515625" style="1" customWidth="1"/>
    <col min="16" max="16384" width="9.7109375" style="1"/>
  </cols>
  <sheetData>
    <row r="1" spans="2:15" ht="34.5" customHeight="1">
      <c r="B1" s="236" t="s">
        <v>0</v>
      </c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</row>
    <row r="2" spans="2:15" ht="28.5" customHeight="1">
      <c r="K2" s="3"/>
      <c r="L2" s="237" t="s">
        <v>1</v>
      </c>
      <c r="M2" s="237"/>
      <c r="N2" s="237"/>
    </row>
    <row r="3" spans="2:15" ht="15" customHeight="1">
      <c r="L3" s="1" t="s">
        <v>2</v>
      </c>
    </row>
    <row r="4" spans="2:15" ht="15" customHeight="1">
      <c r="B4" s="238" t="s">
        <v>3</v>
      </c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</row>
    <row r="5" spans="2:15" ht="14.25" customHeight="1">
      <c r="B5" s="238" t="s">
        <v>47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</row>
    <row r="6" spans="2:15" ht="15" customHeight="1">
      <c r="B6" s="238" t="s">
        <v>4</v>
      </c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</row>
    <row r="7" spans="2:15" ht="20.25" customHeight="1">
      <c r="N7" s="26">
        <v>46203</v>
      </c>
    </row>
    <row r="8" spans="2:15" ht="15" customHeight="1">
      <c r="B8" s="239" t="s">
        <v>5</v>
      </c>
      <c r="C8" s="239" t="s">
        <v>6</v>
      </c>
      <c r="D8" s="239" t="s">
        <v>7</v>
      </c>
      <c r="E8" s="241" t="s">
        <v>8</v>
      </c>
      <c r="F8" s="242"/>
      <c r="G8" s="242"/>
      <c r="H8" s="242"/>
      <c r="I8" s="242"/>
      <c r="J8" s="242"/>
      <c r="K8" s="242"/>
      <c r="L8" s="242"/>
      <c r="M8" s="243"/>
      <c r="N8" s="239" t="s">
        <v>9</v>
      </c>
    </row>
    <row r="9" spans="2:15" ht="123" customHeight="1">
      <c r="B9" s="240"/>
      <c r="C9" s="240"/>
      <c r="D9" s="240"/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5" t="s">
        <v>15</v>
      </c>
      <c r="K9" s="4" t="s">
        <v>16</v>
      </c>
      <c r="L9" s="6" t="s">
        <v>17</v>
      </c>
      <c r="M9" s="7" t="s">
        <v>18</v>
      </c>
      <c r="N9" s="240"/>
    </row>
    <row r="10" spans="2:15" ht="15" customHeight="1">
      <c r="B10" s="8">
        <v>1</v>
      </c>
      <c r="C10" s="8">
        <v>2</v>
      </c>
      <c r="D10" s="8">
        <v>3</v>
      </c>
      <c r="E10" s="8">
        <v>4</v>
      </c>
      <c r="F10" s="8">
        <v>5</v>
      </c>
      <c r="G10" s="8">
        <v>6</v>
      </c>
      <c r="H10" s="8">
        <v>7</v>
      </c>
      <c r="I10" s="8">
        <v>8</v>
      </c>
      <c r="J10" s="8">
        <v>9</v>
      </c>
      <c r="K10" s="8">
        <v>10</v>
      </c>
      <c r="L10" s="9" t="s">
        <v>19</v>
      </c>
      <c r="M10" s="8">
        <v>12</v>
      </c>
      <c r="N10" s="8">
        <v>13</v>
      </c>
    </row>
    <row r="11" spans="2:15" ht="33" customHeight="1">
      <c r="B11" s="10" t="s">
        <v>20</v>
      </c>
      <c r="C11" s="11" t="s">
        <v>21</v>
      </c>
      <c r="D11" s="12">
        <f t="shared" ref="D11:M11" si="0">SUM(D12:D13)</f>
        <v>2557.0299999999997</v>
      </c>
      <c r="E11" s="12">
        <f t="shared" si="0"/>
        <v>454735.32</v>
      </c>
      <c r="F11" s="12">
        <f t="shared" si="0"/>
        <v>0</v>
      </c>
      <c r="G11" s="12">
        <f t="shared" si="0"/>
        <v>0</v>
      </c>
      <c r="H11" s="12">
        <f t="shared" si="0"/>
        <v>0</v>
      </c>
      <c r="I11" s="12">
        <f t="shared" si="0"/>
        <v>0</v>
      </c>
      <c r="J11" s="12">
        <f t="shared" si="0"/>
        <v>-431112.44</v>
      </c>
      <c r="K11" s="12">
        <f t="shared" si="0"/>
        <v>0</v>
      </c>
      <c r="L11" s="12">
        <f t="shared" si="0"/>
        <v>0</v>
      </c>
      <c r="M11" s="12">
        <f t="shared" si="0"/>
        <v>0</v>
      </c>
      <c r="N11" s="12">
        <f t="shared" ref="N11:N25" si="1">SUM(D11:M11)</f>
        <v>26179.910000000033</v>
      </c>
      <c r="O11" s="13"/>
    </row>
    <row r="12" spans="2:15" ht="19.5" customHeight="1">
      <c r="B12" s="14" t="s">
        <v>22</v>
      </c>
      <c r="C12" s="15" t="s">
        <v>23</v>
      </c>
      <c r="D12" s="16">
        <v>571.05999999999995</v>
      </c>
      <c r="E12" s="16">
        <v>0</v>
      </c>
      <c r="F12" s="16">
        <v>2933.92</v>
      </c>
      <c r="G12" s="16" t="s">
        <v>24</v>
      </c>
      <c r="H12" s="16" t="s">
        <v>24</v>
      </c>
      <c r="I12" s="16" t="s">
        <v>24</v>
      </c>
      <c r="J12" s="16">
        <v>-2474.87</v>
      </c>
      <c r="K12" s="16" t="s">
        <v>24</v>
      </c>
      <c r="L12" s="16" t="s">
        <v>24</v>
      </c>
      <c r="M12" s="16" t="s">
        <v>24</v>
      </c>
      <c r="N12" s="16">
        <f t="shared" si="1"/>
        <v>1030.1100000000001</v>
      </c>
      <c r="O12" s="17"/>
    </row>
    <row r="13" spans="2:15" ht="19.5" customHeight="1">
      <c r="B13" s="14" t="s">
        <v>25</v>
      </c>
      <c r="C13" s="15" t="s">
        <v>26</v>
      </c>
      <c r="D13" s="16">
        <v>1985.97</v>
      </c>
      <c r="E13" s="16">
        <v>454735.32</v>
      </c>
      <c r="F13" s="16">
        <v>-2933.92</v>
      </c>
      <c r="G13" s="16" t="s">
        <v>24</v>
      </c>
      <c r="H13" s="16" t="s">
        <v>24</v>
      </c>
      <c r="I13" s="16" t="s">
        <v>24</v>
      </c>
      <c r="J13" s="16">
        <v>-428637.57</v>
      </c>
      <c r="K13" s="16" t="s">
        <v>24</v>
      </c>
      <c r="L13" s="16" t="s">
        <v>24</v>
      </c>
      <c r="M13" s="16">
        <v>0</v>
      </c>
      <c r="N13" s="16">
        <f t="shared" si="1"/>
        <v>25149.799999999988</v>
      </c>
      <c r="O13" s="18"/>
    </row>
    <row r="14" spans="2:15" ht="33" customHeight="1">
      <c r="B14" s="10" t="s">
        <v>27</v>
      </c>
      <c r="C14" s="11" t="s">
        <v>28</v>
      </c>
      <c r="D14" s="12">
        <f t="shared" ref="D14:M14" si="2">SUM(D15:D16)</f>
        <v>43773.3</v>
      </c>
      <c r="E14" s="12">
        <f t="shared" si="2"/>
        <v>421262.20999999996</v>
      </c>
      <c r="F14" s="12">
        <f t="shared" si="2"/>
        <v>0</v>
      </c>
      <c r="G14" s="12">
        <f t="shared" si="2"/>
        <v>0</v>
      </c>
      <c r="H14" s="12">
        <f t="shared" si="2"/>
        <v>0</v>
      </c>
      <c r="I14" s="12">
        <f t="shared" si="2"/>
        <v>0</v>
      </c>
      <c r="J14" s="12">
        <f t="shared" si="2"/>
        <v>-424546.99</v>
      </c>
      <c r="K14" s="12">
        <f t="shared" si="2"/>
        <v>0</v>
      </c>
      <c r="L14" s="12">
        <f t="shared" si="2"/>
        <v>0</v>
      </c>
      <c r="M14" s="12">
        <f t="shared" si="2"/>
        <v>0</v>
      </c>
      <c r="N14" s="12">
        <f t="shared" si="1"/>
        <v>40488.51999999996</v>
      </c>
      <c r="O14" s="18"/>
    </row>
    <row r="15" spans="2:15" ht="18" customHeight="1">
      <c r="B15" s="14" t="s">
        <v>29</v>
      </c>
      <c r="C15" s="15" t="s">
        <v>23</v>
      </c>
      <c r="D15" s="16">
        <v>43466.25</v>
      </c>
      <c r="E15" s="16">
        <v>12735.35</v>
      </c>
      <c r="F15" s="16" t="s">
        <v>24</v>
      </c>
      <c r="G15" s="16" t="s">
        <v>24</v>
      </c>
      <c r="H15" s="16" t="s">
        <v>24</v>
      </c>
      <c r="I15" s="16" t="s">
        <v>24</v>
      </c>
      <c r="J15" s="16">
        <v>-17380.560000000001</v>
      </c>
      <c r="K15" s="16" t="s">
        <v>24</v>
      </c>
      <c r="L15" s="16" t="s">
        <v>24</v>
      </c>
      <c r="M15" s="16">
        <v>0</v>
      </c>
      <c r="N15" s="16">
        <f t="shared" si="1"/>
        <v>38821.039999999994</v>
      </c>
      <c r="O15" s="13"/>
    </row>
    <row r="16" spans="2:15" ht="18.75" customHeight="1">
      <c r="B16" s="14" t="s">
        <v>30</v>
      </c>
      <c r="C16" s="15" t="s">
        <v>26</v>
      </c>
      <c r="D16" s="16">
        <v>307.05</v>
      </c>
      <c r="E16" s="16">
        <v>408526.86</v>
      </c>
      <c r="F16" s="16" t="s">
        <v>24</v>
      </c>
      <c r="G16" s="16" t="s">
        <v>24</v>
      </c>
      <c r="H16" s="16" t="s">
        <v>24</v>
      </c>
      <c r="I16" s="16" t="s">
        <v>24</v>
      </c>
      <c r="J16" s="16">
        <v>-407166.43</v>
      </c>
      <c r="K16" s="16" t="s">
        <v>24</v>
      </c>
      <c r="L16" s="16" t="s">
        <v>24</v>
      </c>
      <c r="M16" s="16">
        <v>0</v>
      </c>
      <c r="N16" s="16">
        <f t="shared" si="1"/>
        <v>1667.4799999999814</v>
      </c>
      <c r="O16" s="13"/>
    </row>
    <row r="17" spans="1:15" ht="45" customHeight="1">
      <c r="B17" s="10" t="s">
        <v>31</v>
      </c>
      <c r="C17" s="11" t="s">
        <v>32</v>
      </c>
      <c r="D17" s="12">
        <f t="shared" ref="D17:M17" si="3">SUM(D18:D19)</f>
        <v>60244.66</v>
      </c>
      <c r="E17" s="12">
        <f t="shared" si="3"/>
        <v>0</v>
      </c>
      <c r="F17" s="12">
        <f t="shared" si="3"/>
        <v>0</v>
      </c>
      <c r="G17" s="12">
        <f t="shared" si="3"/>
        <v>0</v>
      </c>
      <c r="H17" s="12">
        <f t="shared" si="3"/>
        <v>0</v>
      </c>
      <c r="I17" s="12">
        <f t="shared" si="3"/>
        <v>0</v>
      </c>
      <c r="J17" s="12">
        <f t="shared" si="3"/>
        <v>-604.59</v>
      </c>
      <c r="K17" s="12">
        <f t="shared" si="3"/>
        <v>0</v>
      </c>
      <c r="L17" s="12">
        <f t="shared" si="3"/>
        <v>0</v>
      </c>
      <c r="M17" s="12">
        <f t="shared" si="3"/>
        <v>0</v>
      </c>
      <c r="N17" s="12">
        <f t="shared" si="1"/>
        <v>59640.070000000007</v>
      </c>
      <c r="O17" s="13"/>
    </row>
    <row r="18" spans="1:15" ht="18.75" customHeight="1">
      <c r="B18" s="14" t="s">
        <v>33</v>
      </c>
      <c r="C18" s="15" t="s">
        <v>23</v>
      </c>
      <c r="D18" s="16">
        <v>60244.66</v>
      </c>
      <c r="E18" s="16" t="s">
        <v>24</v>
      </c>
      <c r="F18" s="16" t="s">
        <v>24</v>
      </c>
      <c r="G18" s="16" t="s">
        <v>24</v>
      </c>
      <c r="H18" s="16" t="s">
        <v>24</v>
      </c>
      <c r="I18" s="16" t="s">
        <v>24</v>
      </c>
      <c r="J18" s="16">
        <v>-604.59</v>
      </c>
      <c r="K18" s="16" t="s">
        <v>24</v>
      </c>
      <c r="L18" s="16" t="s">
        <v>24</v>
      </c>
      <c r="M18" s="16" t="s">
        <v>24</v>
      </c>
      <c r="N18" s="16">
        <f t="shared" si="1"/>
        <v>59640.070000000007</v>
      </c>
      <c r="O18" s="13"/>
    </row>
    <row r="19" spans="1:15" ht="18.75" customHeight="1">
      <c r="B19" s="14" t="s">
        <v>34</v>
      </c>
      <c r="C19" s="15" t="s">
        <v>26</v>
      </c>
      <c r="D19" s="16">
        <v>0</v>
      </c>
      <c r="E19" s="16" t="s">
        <v>24</v>
      </c>
      <c r="F19" s="16" t="s">
        <v>24</v>
      </c>
      <c r="G19" s="16" t="s">
        <v>24</v>
      </c>
      <c r="H19" s="16" t="s">
        <v>24</v>
      </c>
      <c r="I19" s="16" t="s">
        <v>24</v>
      </c>
      <c r="J19" s="16" t="s">
        <v>24</v>
      </c>
      <c r="K19" s="16" t="s">
        <v>24</v>
      </c>
      <c r="L19" s="16" t="s">
        <v>24</v>
      </c>
      <c r="M19" s="16" t="s">
        <v>24</v>
      </c>
      <c r="N19" s="16">
        <f t="shared" si="1"/>
        <v>0</v>
      </c>
      <c r="O19" s="13"/>
    </row>
    <row r="20" spans="1:15" ht="33" customHeight="1">
      <c r="B20" s="10" t="s">
        <v>35</v>
      </c>
      <c r="C20" s="11" t="s">
        <v>36</v>
      </c>
      <c r="D20" s="12">
        <f t="shared" ref="D20:M20" si="4">SUM(D21:D22)</f>
        <v>0</v>
      </c>
      <c r="E20" s="12">
        <f t="shared" si="4"/>
        <v>0</v>
      </c>
      <c r="F20" s="12">
        <f t="shared" si="4"/>
        <v>0</v>
      </c>
      <c r="G20" s="12">
        <f t="shared" si="4"/>
        <v>0</v>
      </c>
      <c r="H20" s="12">
        <f t="shared" si="4"/>
        <v>0</v>
      </c>
      <c r="I20" s="12">
        <f t="shared" si="4"/>
        <v>0</v>
      </c>
      <c r="J20" s="12">
        <f t="shared" si="4"/>
        <v>0</v>
      </c>
      <c r="K20" s="12">
        <f t="shared" si="4"/>
        <v>0</v>
      </c>
      <c r="L20" s="12">
        <f t="shared" si="4"/>
        <v>0</v>
      </c>
      <c r="M20" s="12">
        <f t="shared" si="4"/>
        <v>0</v>
      </c>
      <c r="N20" s="12">
        <f t="shared" si="1"/>
        <v>0</v>
      </c>
      <c r="O20" s="13"/>
    </row>
    <row r="21" spans="1:15" ht="22.5" customHeight="1">
      <c r="B21" s="14" t="s">
        <v>37</v>
      </c>
      <c r="C21" s="15" t="s">
        <v>23</v>
      </c>
      <c r="D21" s="16" t="s">
        <v>24</v>
      </c>
      <c r="E21" s="16" t="s">
        <v>24</v>
      </c>
      <c r="F21" s="16" t="s">
        <v>24</v>
      </c>
      <c r="G21" s="16" t="s">
        <v>24</v>
      </c>
      <c r="H21" s="16" t="s">
        <v>24</v>
      </c>
      <c r="I21" s="16" t="s">
        <v>24</v>
      </c>
      <c r="J21" s="16" t="s">
        <v>24</v>
      </c>
      <c r="K21" s="16" t="s">
        <v>24</v>
      </c>
      <c r="L21" s="16" t="s">
        <v>24</v>
      </c>
      <c r="M21" s="16" t="s">
        <v>24</v>
      </c>
      <c r="N21" s="16">
        <f t="shared" si="1"/>
        <v>0</v>
      </c>
      <c r="O21" s="13"/>
    </row>
    <row r="22" spans="1:15" ht="21.75" customHeight="1">
      <c r="B22" s="14" t="s">
        <v>38</v>
      </c>
      <c r="C22" s="15" t="s">
        <v>26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>
        <f t="shared" si="1"/>
        <v>0</v>
      </c>
      <c r="O22" s="13"/>
    </row>
    <row r="23" spans="1:15" ht="31.5" customHeight="1">
      <c r="B23" s="10" t="s">
        <v>39</v>
      </c>
      <c r="C23" s="11" t="s">
        <v>40</v>
      </c>
      <c r="D23" s="12">
        <f t="shared" ref="D23:M23" si="5">SUM(D24:D25)</f>
        <v>2755.87</v>
      </c>
      <c r="E23" s="12">
        <f t="shared" si="5"/>
        <v>0</v>
      </c>
      <c r="F23" s="12">
        <f t="shared" si="5"/>
        <v>0</v>
      </c>
      <c r="G23" s="12">
        <f t="shared" si="5"/>
        <v>15362.62</v>
      </c>
      <c r="H23" s="12">
        <f t="shared" si="5"/>
        <v>0</v>
      </c>
      <c r="I23" s="12">
        <f t="shared" si="5"/>
        <v>0</v>
      </c>
      <c r="J23" s="12">
        <f t="shared" si="5"/>
        <v>-15362.62</v>
      </c>
      <c r="K23" s="12">
        <f t="shared" si="5"/>
        <v>0</v>
      </c>
      <c r="L23" s="12">
        <f t="shared" si="5"/>
        <v>0</v>
      </c>
      <c r="M23" s="12">
        <f t="shared" si="5"/>
        <v>0</v>
      </c>
      <c r="N23" s="12">
        <f t="shared" si="1"/>
        <v>2755.8700000000008</v>
      </c>
      <c r="O23" s="13"/>
    </row>
    <row r="24" spans="1:15" ht="23.25" customHeight="1">
      <c r="B24" s="14" t="s">
        <v>22</v>
      </c>
      <c r="C24" s="15" t="s">
        <v>23</v>
      </c>
      <c r="D24" s="16">
        <v>0</v>
      </c>
      <c r="E24" s="16">
        <v>0</v>
      </c>
      <c r="F24" s="16" t="s">
        <v>24</v>
      </c>
      <c r="G24" s="16">
        <v>15362.62</v>
      </c>
      <c r="H24" s="16" t="s">
        <v>24</v>
      </c>
      <c r="I24" s="16" t="s">
        <v>24</v>
      </c>
      <c r="J24" s="16">
        <v>-15362.62</v>
      </c>
      <c r="K24" s="16" t="s">
        <v>24</v>
      </c>
      <c r="L24" s="16" t="s">
        <v>24</v>
      </c>
      <c r="M24" s="16" t="s">
        <v>24</v>
      </c>
      <c r="N24" s="16">
        <f t="shared" si="1"/>
        <v>0</v>
      </c>
      <c r="O24" s="17"/>
    </row>
    <row r="25" spans="1:15" ht="25.5" customHeight="1">
      <c r="B25" s="14" t="s">
        <v>25</v>
      </c>
      <c r="C25" s="15" t="s">
        <v>26</v>
      </c>
      <c r="D25" s="16">
        <v>2755.87</v>
      </c>
      <c r="E25" s="16" t="s">
        <v>24</v>
      </c>
      <c r="F25" s="16" t="s">
        <v>24</v>
      </c>
      <c r="G25" s="16" t="s">
        <v>24</v>
      </c>
      <c r="H25" s="16" t="s">
        <v>24</v>
      </c>
      <c r="I25" s="16" t="s">
        <v>24</v>
      </c>
      <c r="J25" s="16" t="s">
        <v>24</v>
      </c>
      <c r="K25" s="16" t="s">
        <v>24</v>
      </c>
      <c r="L25" s="16" t="s">
        <v>24</v>
      </c>
      <c r="M25" s="16" t="s">
        <v>24</v>
      </c>
      <c r="N25" s="16">
        <f t="shared" si="1"/>
        <v>2755.87</v>
      </c>
      <c r="O25" s="18"/>
    </row>
    <row r="26" spans="1:15" ht="28.5" customHeight="1">
      <c r="B26" s="10" t="s">
        <v>41</v>
      </c>
      <c r="C26" s="11" t="s">
        <v>42</v>
      </c>
      <c r="D26" s="12">
        <f t="shared" ref="D26:N26" si="6">SUM(D11,D14,D17,D20,D23)</f>
        <v>109330.86</v>
      </c>
      <c r="E26" s="12">
        <f t="shared" si="6"/>
        <v>875997.53</v>
      </c>
      <c r="F26" s="12">
        <f t="shared" si="6"/>
        <v>0</v>
      </c>
      <c r="G26" s="12">
        <f t="shared" si="6"/>
        <v>15362.62</v>
      </c>
      <c r="H26" s="12">
        <f t="shared" si="6"/>
        <v>0</v>
      </c>
      <c r="I26" s="12">
        <f t="shared" si="6"/>
        <v>0</v>
      </c>
      <c r="J26" s="12">
        <f t="shared" si="6"/>
        <v>-871626.6399999999</v>
      </c>
      <c r="K26" s="12">
        <f t="shared" si="6"/>
        <v>0</v>
      </c>
      <c r="L26" s="12">
        <f t="shared" si="6"/>
        <v>0</v>
      </c>
      <c r="M26" s="12">
        <f t="shared" si="6"/>
        <v>0</v>
      </c>
      <c r="N26" s="12">
        <f t="shared" si="6"/>
        <v>129064.37</v>
      </c>
      <c r="O26" s="13"/>
    </row>
    <row r="27" spans="1:15" ht="15" customHeight="1">
      <c r="B27" s="234" t="s">
        <v>43</v>
      </c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</row>
    <row r="28" spans="1:15" s="19" customFormat="1" ht="99" customHeight="1">
      <c r="A28" s="20"/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</row>
    <row r="29" spans="1:15" s="21" customFormat="1" ht="12.75" customHeight="1">
      <c r="A29" s="22"/>
      <c r="F29" s="23"/>
    </row>
    <row r="30" spans="1:15" s="24" customFormat="1" ht="15" customHeight="1">
      <c r="B30" s="25"/>
    </row>
    <row r="31" spans="1:15" s="24" customFormat="1" ht="15" customHeight="1">
      <c r="B31" s="25"/>
    </row>
    <row r="32" spans="1:15" s="24" customFormat="1" ht="15" customHeight="1">
      <c r="B32" s="25"/>
    </row>
    <row r="33" spans="2:2" s="24" customFormat="1" ht="15" customHeight="1">
      <c r="B33" s="25"/>
    </row>
    <row r="34" spans="2:2" s="24" customFormat="1" ht="15" customHeight="1">
      <c r="B34" s="25"/>
    </row>
    <row r="35" spans="2:2" s="24" customFormat="1" ht="15" customHeight="1">
      <c r="B35" s="25"/>
    </row>
    <row r="36" spans="2:2" s="24" customFormat="1" ht="15" customHeight="1">
      <c r="B36" s="25"/>
    </row>
    <row r="37" spans="2:2" s="24" customFormat="1" ht="15" customHeight="1">
      <c r="B37" s="25"/>
    </row>
    <row r="38" spans="2:2" s="24" customFormat="1" ht="15" customHeight="1">
      <c r="B38" s="25"/>
    </row>
    <row r="39" spans="2:2" s="24" customFormat="1" ht="15" customHeight="1">
      <c r="B39" s="25"/>
    </row>
    <row r="40" spans="2:2" s="24" customFormat="1" ht="15" customHeight="1">
      <c r="B40" s="25"/>
    </row>
    <row r="41" spans="2:2" s="24" customFormat="1" ht="15" customHeight="1">
      <c r="B41" s="25"/>
    </row>
    <row r="42" spans="2:2" s="24" customFormat="1" ht="15" customHeight="1">
      <c r="B42" s="25"/>
    </row>
    <row r="43" spans="2:2" s="24" customFormat="1" ht="15" customHeight="1">
      <c r="B43" s="25"/>
    </row>
    <row r="44" spans="2:2" s="24" customFormat="1" ht="15" customHeight="1">
      <c r="B44" s="25"/>
    </row>
    <row r="45" spans="2:2" s="24" customFormat="1" ht="15" customHeight="1">
      <c r="B45" s="25"/>
    </row>
    <row r="46" spans="2:2" s="24" customFormat="1" ht="15" customHeight="1">
      <c r="B46" s="25"/>
    </row>
    <row r="47" spans="2:2" s="24" customFormat="1" ht="15" customHeight="1">
      <c r="B47" s="25"/>
    </row>
    <row r="48" spans="2:2" s="24" customFormat="1" ht="15" customHeight="1">
      <c r="B48" s="25"/>
    </row>
    <row r="49" spans="2:2" s="24" customFormat="1" ht="15" customHeight="1">
      <c r="B49" s="25"/>
    </row>
    <row r="50" spans="2:2" s="24" customFormat="1" ht="15" customHeight="1">
      <c r="B50" s="25"/>
    </row>
    <row r="51" spans="2:2" s="24" customFormat="1" ht="15" customHeight="1">
      <c r="B51" s="25"/>
    </row>
    <row r="52" spans="2:2" s="24" customFormat="1" ht="15" customHeight="1">
      <c r="B52" s="25"/>
    </row>
    <row r="53" spans="2:2" s="24" customFormat="1" ht="15" customHeight="1">
      <c r="B53" s="25"/>
    </row>
    <row r="54" spans="2:2" s="24" customFormat="1" ht="15" customHeight="1">
      <c r="B54" s="25"/>
    </row>
    <row r="55" spans="2:2" s="24" customFormat="1" ht="15" customHeight="1">
      <c r="B55" s="25"/>
    </row>
    <row r="56" spans="2:2" s="24" customFormat="1" ht="15" customHeight="1">
      <c r="B56" s="25"/>
    </row>
    <row r="57" spans="2:2" s="24" customFormat="1" ht="15" customHeight="1">
      <c r="B57" s="25"/>
    </row>
    <row r="58" spans="2:2" s="24" customFormat="1" ht="15" customHeight="1">
      <c r="B58" s="25"/>
    </row>
    <row r="59" spans="2:2" s="24" customFormat="1" ht="15" customHeight="1">
      <c r="B59" s="25"/>
    </row>
    <row r="60" spans="2:2" s="24" customFormat="1" ht="15" customHeight="1">
      <c r="B60" s="25"/>
    </row>
    <row r="61" spans="2:2" s="24" customFormat="1" ht="15" customHeight="1">
      <c r="B61" s="25"/>
    </row>
    <row r="62" spans="2:2" s="24" customFormat="1" ht="15" customHeight="1">
      <c r="B62" s="25"/>
    </row>
    <row r="63" spans="2:2" s="24" customFormat="1" ht="15" customHeight="1">
      <c r="B63" s="25"/>
    </row>
    <row r="64" spans="2:2" s="24" customFormat="1" ht="15" customHeight="1">
      <c r="B64" s="25"/>
    </row>
    <row r="65" spans="2:2" s="24" customFormat="1" ht="15" customHeight="1">
      <c r="B65" s="25"/>
    </row>
    <row r="66" spans="2:2" s="24" customFormat="1" ht="15" customHeight="1">
      <c r="B66" s="25"/>
    </row>
    <row r="67" spans="2:2" s="24" customFormat="1" ht="15" customHeight="1">
      <c r="B67" s="25"/>
    </row>
    <row r="68" spans="2:2" s="24" customFormat="1" ht="15" customHeight="1">
      <c r="B68" s="25"/>
    </row>
    <row r="69" spans="2:2" s="24" customFormat="1" ht="15" customHeight="1">
      <c r="B69" s="25"/>
    </row>
    <row r="70" spans="2:2" s="24" customFormat="1" ht="15" customHeight="1">
      <c r="B70" s="25"/>
    </row>
    <row r="71" spans="2:2" s="24" customFormat="1" ht="15" customHeight="1">
      <c r="B71" s="25"/>
    </row>
    <row r="72" spans="2:2" s="24" customFormat="1" ht="15" customHeight="1">
      <c r="B72" s="25"/>
    </row>
    <row r="73" spans="2:2" s="24" customFormat="1" ht="15" customHeight="1">
      <c r="B73" s="25"/>
    </row>
    <row r="74" spans="2:2" s="24" customFormat="1" ht="15" customHeight="1">
      <c r="B74" s="25"/>
    </row>
    <row r="75" spans="2:2" s="24" customFormat="1" ht="15" customHeight="1">
      <c r="B75" s="25"/>
    </row>
    <row r="76" spans="2:2" s="24" customFormat="1" ht="15" customHeight="1">
      <c r="B76" s="25"/>
    </row>
    <row r="77" spans="2:2" s="24" customFormat="1" ht="15" customHeight="1">
      <c r="B77" s="25"/>
    </row>
    <row r="78" spans="2:2" s="24" customFormat="1" ht="15" customHeight="1">
      <c r="B78" s="25"/>
    </row>
    <row r="79" spans="2:2" s="24" customFormat="1" ht="15" customHeight="1">
      <c r="B79" s="25"/>
    </row>
    <row r="80" spans="2:2" s="24" customFormat="1" ht="15" customHeight="1">
      <c r="B80" s="25"/>
    </row>
    <row r="81" spans="2:2" s="24" customFormat="1" ht="15" customHeight="1">
      <c r="B81" s="25"/>
    </row>
    <row r="82" spans="2:2" s="24" customFormat="1" ht="15" customHeight="1">
      <c r="B82" s="25"/>
    </row>
    <row r="83" spans="2:2" s="24" customFormat="1" ht="15" customHeight="1">
      <c r="B83" s="25"/>
    </row>
    <row r="84" spans="2:2" s="24" customFormat="1" ht="15" customHeight="1">
      <c r="B84" s="25"/>
    </row>
    <row r="85" spans="2:2" s="24" customFormat="1" ht="15" customHeight="1">
      <c r="B85" s="25"/>
    </row>
    <row r="86" spans="2:2" s="24" customFormat="1" ht="15" customHeight="1">
      <c r="B86" s="25"/>
    </row>
    <row r="87" spans="2:2" s="24" customFormat="1" ht="15" customHeight="1">
      <c r="B87" s="25"/>
    </row>
    <row r="88" spans="2:2" s="24" customFormat="1" ht="15" customHeight="1">
      <c r="B88" s="25"/>
    </row>
    <row r="89" spans="2:2" s="24" customFormat="1" ht="15" customHeight="1">
      <c r="B89" s="25"/>
    </row>
    <row r="90" spans="2:2" s="24" customFormat="1" ht="15" customHeight="1">
      <c r="B90" s="25"/>
    </row>
    <row r="91" spans="2:2" s="24" customFormat="1" ht="15" customHeight="1">
      <c r="B91" s="25"/>
    </row>
    <row r="92" spans="2:2" s="24" customFormat="1" ht="15" customHeight="1">
      <c r="B92" s="25"/>
    </row>
    <row r="93" spans="2:2" s="24" customFormat="1" ht="15" customHeight="1">
      <c r="B93" s="25"/>
    </row>
    <row r="94" spans="2:2" s="24" customFormat="1" ht="15" customHeight="1">
      <c r="B94" s="25"/>
    </row>
    <row r="95" spans="2:2" s="24" customFormat="1" ht="15" customHeight="1">
      <c r="B95" s="25"/>
    </row>
    <row r="96" spans="2:2" s="24" customFormat="1" ht="15" customHeight="1">
      <c r="B96" s="25"/>
    </row>
    <row r="97" spans="2:2" s="24" customFormat="1" ht="15" customHeight="1">
      <c r="B97" s="25"/>
    </row>
    <row r="98" spans="2:2" s="24" customFormat="1" ht="15" customHeight="1">
      <c r="B98" s="25"/>
    </row>
    <row r="99" spans="2:2" s="24" customFormat="1" ht="15" customHeight="1">
      <c r="B99" s="25"/>
    </row>
    <row r="100" spans="2:2" s="24" customFormat="1" ht="15" customHeight="1">
      <c r="B100" s="25"/>
    </row>
    <row r="101" spans="2:2" s="24" customFormat="1" ht="15" customHeight="1">
      <c r="B101" s="25"/>
    </row>
    <row r="102" spans="2:2" s="24" customFormat="1" ht="15" customHeight="1">
      <c r="B102" s="25"/>
    </row>
  </sheetData>
  <mergeCells count="11">
    <mergeCell ref="B27:N28"/>
    <mergeCell ref="B1:N1"/>
    <mergeCell ref="L2:N2"/>
    <mergeCell ref="B4:N4"/>
    <mergeCell ref="B5:N5"/>
    <mergeCell ref="B6:N6"/>
    <mergeCell ref="B8:B9"/>
    <mergeCell ref="C8:C9"/>
    <mergeCell ref="D8:D9"/>
    <mergeCell ref="E8:M8"/>
    <mergeCell ref="N8:N9"/>
  </mergeCells>
  <printOptions horizontalCentered="1"/>
  <pageMargins left="0" right="0" top="0" bottom="0" header="0" footer="0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FBA</vt:lpstr>
      <vt:lpstr>VRA</vt:lpstr>
      <vt:lpstr>FSP</vt:lpstr>
      <vt:lpstr>FSP!Print_Titles</vt:lpstr>
    </vt:vector>
  </TitlesOfParts>
  <Company>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 VSAFAS 3-5 priedai</dc:title>
  <dc:creator>Anna Belych</dc:creator>
  <cp:lastModifiedBy>Ilona Dotienė</cp:lastModifiedBy>
  <cp:lastPrinted>2026-07-13T12:06:21Z</cp:lastPrinted>
  <dcterms:created xsi:type="dcterms:W3CDTF">1996-10-14T23:33:28Z</dcterms:created>
  <dcterms:modified xsi:type="dcterms:W3CDTF">2026-07-14T10:28:54Z</dcterms:modified>
</cp:coreProperties>
</file>